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3705" windowWidth="15420" windowHeight="3765" firstSheet="1" activeTab="1"/>
  </bookViews>
  <sheets>
    <sheet name="tercer trimestre" sheetId="1" r:id="rId1"/>
    <sheet name="PRIMER TRIMESTRE 2019" sheetId="4" r:id="rId2"/>
  </sheets>
  <externalReferences>
    <externalReference r:id="rId3"/>
  </externalReferences>
  <definedNames>
    <definedName name="_xlnm._FilterDatabase" localSheetId="1" hidden="1">'PRIMER TRIMESTRE 2019'!$A$2:$L$22</definedName>
    <definedName name="_xlnm.Print_Area" localSheetId="1">'PRIMER TRIMESTRE 2019'!$A$1:$L$22</definedName>
  </definedNames>
  <calcPr calcId="124519"/>
</workbook>
</file>

<file path=xl/calcChain.xml><?xml version="1.0" encoding="utf-8"?>
<calcChain xmlns="http://schemas.openxmlformats.org/spreadsheetml/2006/main">
  <c r="G20" i="4"/>
  <c r="L18"/>
  <c r="L12"/>
  <c r="L15"/>
  <c r="L8"/>
  <c r="L3"/>
  <c r="I20" l="1"/>
  <c r="L20" s="1"/>
  <c r="A7"/>
  <c r="B7"/>
  <c r="C7"/>
  <c r="D7"/>
  <c r="E7"/>
  <c r="F7"/>
  <c r="J7"/>
  <c r="K7"/>
  <c r="L7"/>
  <c r="A8"/>
  <c r="B8"/>
  <c r="C8"/>
  <c r="D8"/>
  <c r="E8"/>
  <c r="F8"/>
  <c r="J8"/>
  <c r="K8"/>
  <c r="A9"/>
  <c r="B9"/>
  <c r="C9"/>
  <c r="D9"/>
  <c r="E9"/>
  <c r="F9"/>
  <c r="J9"/>
  <c r="K9"/>
  <c r="A10"/>
  <c r="B10"/>
  <c r="C10"/>
  <c r="D10"/>
  <c r="E10"/>
  <c r="F10"/>
  <c r="J10"/>
  <c r="K10"/>
  <c r="L10"/>
  <c r="A11"/>
  <c r="B11"/>
  <c r="C11"/>
  <c r="D11"/>
  <c r="E11"/>
  <c r="F11"/>
  <c r="J11"/>
  <c r="K11"/>
  <c r="L11"/>
  <c r="A12"/>
  <c r="B12"/>
  <c r="C12"/>
  <c r="D12"/>
  <c r="E12"/>
  <c r="F12"/>
  <c r="J12"/>
  <c r="K12"/>
  <c r="A13"/>
  <c r="B13"/>
  <c r="C13"/>
  <c r="D13"/>
  <c r="E13"/>
  <c r="F13"/>
  <c r="G13"/>
  <c r="H13"/>
  <c r="I13"/>
  <c r="J13"/>
  <c r="K13"/>
  <c r="L13"/>
  <c r="A14"/>
  <c r="B14"/>
  <c r="C14"/>
  <c r="D14"/>
  <c r="E14"/>
  <c r="F14"/>
  <c r="J14"/>
  <c r="K14"/>
  <c r="L14"/>
  <c r="A15"/>
  <c r="B15"/>
  <c r="C15"/>
  <c r="D15"/>
  <c r="E15"/>
  <c r="F15"/>
  <c r="J15"/>
  <c r="K15"/>
  <c r="A16"/>
  <c r="B16"/>
  <c r="C16"/>
  <c r="D16"/>
  <c r="E16"/>
  <c r="F16"/>
  <c r="J16"/>
  <c r="K16"/>
  <c r="L16"/>
  <c r="A17"/>
  <c r="B17"/>
  <c r="C17"/>
  <c r="D17"/>
  <c r="E17"/>
  <c r="F17"/>
  <c r="J17"/>
  <c r="K17"/>
  <c r="L17"/>
  <c r="A18"/>
  <c r="B18"/>
  <c r="C18"/>
  <c r="D18"/>
  <c r="E18"/>
  <c r="F18"/>
  <c r="J18"/>
  <c r="K18"/>
  <c r="A19"/>
  <c r="B19"/>
  <c r="C19"/>
  <c r="D19"/>
  <c r="E19"/>
  <c r="F19"/>
  <c r="J19"/>
  <c r="K19"/>
  <c r="L19"/>
  <c r="A20"/>
  <c r="B20"/>
  <c r="C20"/>
  <c r="D20"/>
  <c r="E20"/>
  <c r="F20"/>
  <c r="J20"/>
  <c r="K20"/>
  <c r="A21"/>
  <c r="B21"/>
  <c r="C21"/>
  <c r="D21"/>
  <c r="E21"/>
  <c r="F21"/>
  <c r="J21"/>
  <c r="K21"/>
  <c r="L21"/>
  <c r="A22"/>
  <c r="B22"/>
  <c r="C22"/>
  <c r="D22"/>
  <c r="E22"/>
  <c r="F22"/>
  <c r="J22"/>
  <c r="K22"/>
  <c r="L22"/>
  <c r="B3"/>
  <c r="C3"/>
  <c r="D3"/>
  <c r="E3"/>
  <c r="F3"/>
  <c r="J3"/>
  <c r="K3"/>
  <c r="A3"/>
  <c r="I5" i="1"/>
  <c r="I4"/>
  <c r="I14"/>
  <c r="J14" s="1"/>
  <c r="I7"/>
  <c r="I17"/>
  <c r="J17" s="1"/>
  <c r="I13"/>
  <c r="J13" s="1"/>
  <c r="I9"/>
  <c r="J9" s="1"/>
  <c r="I19"/>
  <c r="J19" s="1"/>
  <c r="J7" l="1"/>
</calcChain>
</file>

<file path=xl/comments1.xml><?xml version="1.0" encoding="utf-8"?>
<comments xmlns="http://schemas.openxmlformats.org/spreadsheetml/2006/main">
  <authors>
    <author>Empredinser SLU</author>
  </authors>
  <commentList>
    <comment ref="G11" author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FACTURA QUE CONTABLEMENTE SE SEPARA EN DOS CONCEP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cambio
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cambio
</t>
        </r>
      </text>
    </comment>
  </commentList>
</comments>
</file>

<file path=xl/sharedStrings.xml><?xml version="1.0" encoding="utf-8"?>
<sst xmlns="http://schemas.openxmlformats.org/spreadsheetml/2006/main" count="74" uniqueCount="45">
  <si>
    <t>W3-2018/00009499</t>
  </si>
  <si>
    <t>Inima Water Services S.L./Aguas de Valencia S.A. U.T.E.</t>
  </si>
  <si>
    <t>U39806088</t>
  </si>
  <si>
    <t>95082666</t>
  </si>
  <si>
    <t>Repsol Butano,S.A.</t>
  </si>
  <si>
    <t>A28076420</t>
  </si>
  <si>
    <t>07/2018</t>
  </si>
  <si>
    <t>Fundación Investigación en psicoterapia y personalidad</t>
  </si>
  <si>
    <t>G39630397</t>
  </si>
  <si>
    <t>512218070379</t>
  </si>
  <si>
    <t>Securitas Seguridad España,S.A.</t>
  </si>
  <si>
    <t>A79252219</t>
  </si>
  <si>
    <t>RI17031951</t>
  </si>
  <si>
    <t>Eurest Colectividades, S.L.</t>
  </si>
  <si>
    <t>B80267420</t>
  </si>
  <si>
    <t>RI17031952</t>
  </si>
  <si>
    <t>08/2018</t>
  </si>
  <si>
    <t>512218080429</t>
  </si>
  <si>
    <t>RI17033617</t>
  </si>
  <si>
    <t>RI17033618</t>
  </si>
  <si>
    <t>09/2018</t>
  </si>
  <si>
    <t>512218090480</t>
  </si>
  <si>
    <t>RI17038771</t>
  </si>
  <si>
    <t>RI17039584</t>
  </si>
  <si>
    <t>Nº factura</t>
  </si>
  <si>
    <t>NumeroOrden</t>
  </si>
  <si>
    <t>Fecha</t>
  </si>
  <si>
    <t>Fecha_operacion</t>
  </si>
  <si>
    <t>Cliente/Deudor</t>
  </si>
  <si>
    <t>NIF</t>
  </si>
  <si>
    <t>Base Imponible</t>
  </si>
  <si>
    <t>%Iva</t>
  </si>
  <si>
    <t>Cuota Iva</t>
  </si>
  <si>
    <t>Total</t>
  </si>
  <si>
    <t>EXENTO</t>
  </si>
  <si>
    <t>%Re</t>
  </si>
  <si>
    <t>Cuota Re</t>
  </si>
  <si>
    <r>
      <t xml:space="preserve">
FACTURAS RECIBIDAS DE IMPORTE SUPERIOR A 3.000 €- </t>
    </r>
    <r>
      <rPr>
        <b/>
        <sz val="14"/>
        <color rgb="FF008000"/>
        <rFont val="Calibri"/>
        <family val="2"/>
        <scheme val="minor"/>
      </rPr>
      <t>TERCER</t>
    </r>
    <r>
      <rPr>
        <b/>
        <sz val="14"/>
        <color indexed="17"/>
        <rFont val="Calibri"/>
        <family val="2"/>
      </rPr>
      <t xml:space="preserve"> TRIMESTRE</t>
    </r>
    <r>
      <rPr>
        <b/>
        <sz val="14"/>
        <color indexed="8"/>
        <rFont val="Calibri"/>
        <family val="2"/>
      </rPr>
      <t xml:space="preserve"> 2018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</si>
  <si>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PRIMER TRIMESTRE</t>
    </r>
    <r>
      <rPr>
        <b/>
        <sz val="14"/>
        <color indexed="8"/>
        <rFont val="Calibri"/>
        <family val="2"/>
      </rPr>
      <t xml:space="preserve"> 2019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</si>
  <si>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Mapfre España, Cía. de Seguros y Reaseguros, S.A.</t>
  </si>
  <si>
    <t>Proveedor/acreedor</t>
  </si>
  <si>
    <t>Recibo 8120202538</t>
  </si>
  <si>
    <t>Imp. Prima Seguro</t>
  </si>
  <si>
    <t>Oros recargos</t>
  </si>
  <si>
    <t>A28141935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</si>
</sst>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164" formatCode="0.000"/>
    <numFmt numFmtId="165" formatCode="#,##0.00\ &quot;€&quot;"/>
    <numFmt numFmtId="166" formatCode="dd\-mm\-yy;@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indexed="17"/>
      <name val="Calibri"/>
      <family val="2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b/>
      <sz val="14"/>
      <color rgb="FF008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</cellStyleXfs>
  <cellXfs count="91">
    <xf numFmtId="0" fontId="0" fillId="0" borderId="0" xfId="0"/>
    <xf numFmtId="0" fontId="2" fillId="0" borderId="0" xfId="0" applyNumberFormat="1" applyFont="1" applyFill="1" applyBorder="1" applyAlignment="1" applyProtection="1"/>
    <xf numFmtId="44" fontId="2" fillId="0" borderId="0" xfId="1" applyFont="1" applyFill="1" applyBorder="1" applyAlignment="1" applyProtection="1"/>
    <xf numFmtId="2" fontId="0" fillId="0" borderId="0" xfId="0" applyNumberFormat="1"/>
    <xf numFmtId="0" fontId="5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9" fontId="2" fillId="2" borderId="1" xfId="0" applyNumberFormat="1" applyFont="1" applyFill="1" applyBorder="1" applyAlignment="1" applyProtection="1"/>
    <xf numFmtId="15" fontId="2" fillId="2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165" fontId="2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165" fontId="6" fillId="0" borderId="1" xfId="0" applyNumberFormat="1" applyFont="1" applyFill="1" applyBorder="1" applyAlignment="1" applyProtection="1"/>
    <xf numFmtId="165" fontId="7" fillId="0" borderId="1" xfId="0" applyNumberFormat="1" applyFont="1" applyFill="1" applyBorder="1" applyAlignment="1" applyProtection="1"/>
    <xf numFmtId="9" fontId="7" fillId="0" borderId="1" xfId="0" applyNumberFormat="1" applyFont="1" applyFill="1" applyBorder="1" applyAlignment="1" applyProtection="1"/>
    <xf numFmtId="0" fontId="2" fillId="4" borderId="1" xfId="0" applyNumberFormat="1" applyFont="1" applyFill="1" applyBorder="1" applyAlignment="1" applyProtection="1"/>
    <xf numFmtId="15" fontId="2" fillId="4" borderId="1" xfId="0" applyNumberFormat="1" applyFont="1" applyFill="1" applyBorder="1" applyAlignment="1" applyProtection="1"/>
    <xf numFmtId="0" fontId="7" fillId="4" borderId="1" xfId="0" applyNumberFormat="1" applyFont="1" applyFill="1" applyBorder="1" applyAlignment="1" applyProtection="1"/>
    <xf numFmtId="165" fontId="6" fillId="0" borderId="1" xfId="0" applyNumberFormat="1" applyFont="1" applyFill="1" applyBorder="1" applyAlignment="1" applyProtection="1">
      <alignment vertical="center"/>
    </xf>
    <xf numFmtId="165" fontId="7" fillId="0" borderId="1" xfId="0" applyNumberFormat="1" applyFont="1" applyFill="1" applyBorder="1" applyAlignment="1" applyProtection="1">
      <alignment vertical="center"/>
    </xf>
    <xf numFmtId="165" fontId="2" fillId="2" borderId="1" xfId="0" applyNumberFormat="1" applyFont="1" applyFill="1" applyBorder="1" applyAlignment="1" applyProtection="1">
      <alignment vertical="center"/>
    </xf>
    <xf numFmtId="165" fontId="7" fillId="4" borderId="1" xfId="0" applyNumberFormat="1" applyFont="1" applyFill="1" applyBorder="1" applyAlignment="1" applyProtection="1"/>
    <xf numFmtId="165" fontId="2" fillId="2" borderId="1" xfId="0" applyNumberFormat="1" applyFont="1" applyFill="1" applyBorder="1" applyAlignment="1" applyProtection="1"/>
    <xf numFmtId="0" fontId="0" fillId="0" borderId="0" xfId="0" applyAlignment="1"/>
    <xf numFmtId="0" fontId="5" fillId="0" borderId="3" xfId="0" applyNumberFormat="1" applyFont="1" applyFill="1" applyBorder="1" applyAlignment="1" applyProtection="1">
      <alignment horizontal="center"/>
    </xf>
    <xf numFmtId="0" fontId="5" fillId="0" borderId="7" xfId="0" applyNumberFormat="1" applyFont="1" applyFill="1" applyBorder="1" applyAlignment="1" applyProtection="1">
      <alignment horizontal="center"/>
    </xf>
    <xf numFmtId="165" fontId="2" fillId="0" borderId="9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/>
    <xf numFmtId="165" fontId="2" fillId="0" borderId="11" xfId="0" applyNumberFormat="1" applyFont="1" applyFill="1" applyBorder="1" applyAlignment="1" applyProtection="1"/>
    <xf numFmtId="165" fontId="2" fillId="0" borderId="12" xfId="0" applyNumberFormat="1" applyFont="1" applyFill="1" applyBorder="1" applyAlignment="1" applyProtection="1"/>
    <xf numFmtId="0" fontId="2" fillId="4" borderId="8" xfId="0" applyNumberFormat="1" applyFont="1" applyFill="1" applyBorder="1" applyAlignment="1" applyProtection="1"/>
    <xf numFmtId="0" fontId="2" fillId="2" borderId="8" xfId="0" applyNumberFormat="1" applyFont="1" applyFill="1" applyBorder="1" applyAlignment="1" applyProtection="1"/>
    <xf numFmtId="44" fontId="6" fillId="0" borderId="9" xfId="1" applyFont="1" applyFill="1" applyBorder="1" applyAlignment="1" applyProtection="1"/>
    <xf numFmtId="44" fontId="6" fillId="4" borderId="9" xfId="1" applyFont="1" applyFill="1" applyBorder="1" applyAlignment="1" applyProtection="1"/>
    <xf numFmtId="44" fontId="2" fillId="2" borderId="9" xfId="1" applyFont="1" applyFill="1" applyBorder="1" applyAlignment="1" applyProtection="1"/>
    <xf numFmtId="0" fontId="2" fillId="2" borderId="10" xfId="0" applyNumberFormat="1" applyFont="1" applyFill="1" applyBorder="1" applyAlignment="1" applyProtection="1"/>
    <xf numFmtId="0" fontId="2" fillId="2" borderId="11" xfId="0" applyNumberFormat="1" applyFont="1" applyFill="1" applyBorder="1" applyAlignment="1" applyProtection="1"/>
    <xf numFmtId="15" fontId="2" fillId="2" borderId="11" xfId="0" applyNumberFormat="1" applyFont="1" applyFill="1" applyBorder="1" applyAlignment="1" applyProtection="1"/>
    <xf numFmtId="165" fontId="2" fillId="2" borderId="11" xfId="0" applyNumberFormat="1" applyFont="1" applyFill="1" applyBorder="1" applyAlignment="1" applyProtection="1">
      <alignment vertical="center"/>
    </xf>
    <xf numFmtId="9" fontId="2" fillId="2" borderId="11" xfId="0" applyNumberFormat="1" applyFont="1" applyFill="1" applyBorder="1" applyAlignment="1" applyProtection="1"/>
    <xf numFmtId="165" fontId="2" fillId="2" borderId="11" xfId="0" applyNumberFormat="1" applyFont="1" applyFill="1" applyBorder="1" applyAlignment="1" applyProtection="1"/>
    <xf numFmtId="44" fontId="2" fillId="2" borderId="12" xfId="1" applyFont="1" applyFill="1" applyBorder="1" applyAlignment="1" applyProtection="1"/>
    <xf numFmtId="0" fontId="0" fillId="0" borderId="0" xfId="0" applyFill="1"/>
    <xf numFmtId="166" fontId="5" fillId="0" borderId="0" xfId="0" applyNumberFormat="1" applyFont="1" applyFill="1" applyBorder="1" applyAlignment="1" applyProtection="1">
      <alignment horizontal="center"/>
    </xf>
    <xf numFmtId="166" fontId="6" fillId="0" borderId="1" xfId="0" applyNumberFormat="1" applyFont="1" applyFill="1" applyBorder="1" applyAlignment="1" applyProtection="1"/>
    <xf numFmtId="166" fontId="0" fillId="0" borderId="0" xfId="0" applyNumberFormat="1"/>
    <xf numFmtId="166" fontId="2" fillId="0" borderId="1" xfId="0" applyNumberFormat="1" applyFont="1" applyFill="1" applyBorder="1" applyAlignment="1" applyProtection="1"/>
    <xf numFmtId="0" fontId="0" fillId="0" borderId="0" xfId="0" applyBorder="1"/>
    <xf numFmtId="166" fontId="0" fillId="0" borderId="0" xfId="0" applyNumberFormat="1" applyBorder="1"/>
    <xf numFmtId="165" fontId="0" fillId="0" borderId="0" xfId="0" applyNumberFormat="1" applyBorder="1"/>
    <xf numFmtId="165" fontId="6" fillId="0" borderId="0" xfId="0" applyNumberFormat="1" applyFont="1" applyFill="1" applyBorder="1" applyAlignment="1" applyProtection="1"/>
    <xf numFmtId="166" fontId="6" fillId="2" borderId="1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/>
    <xf numFmtId="165" fontId="6" fillId="2" borderId="1" xfId="0" applyNumberFormat="1" applyFont="1" applyFill="1" applyBorder="1" applyAlignment="1" applyProtection="1"/>
    <xf numFmtId="0" fontId="6" fillId="0" borderId="8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2" fillId="0" borderId="10" xfId="0" applyNumberFormat="1" applyFont="1" applyFill="1" applyBorder="1" applyAlignment="1" applyProtection="1"/>
    <xf numFmtId="166" fontId="2" fillId="0" borderId="11" xfId="0" applyNumberFormat="1" applyFont="1" applyFill="1" applyBorder="1" applyAlignment="1" applyProtection="1"/>
    <xf numFmtId="0" fontId="6" fillId="0" borderId="11" xfId="0" applyNumberFormat="1" applyFont="1" applyFill="1" applyBorder="1" applyAlignment="1" applyProtection="1"/>
    <xf numFmtId="0" fontId="0" fillId="0" borderId="21" xfId="0" applyFill="1" applyBorder="1"/>
    <xf numFmtId="0" fontId="6" fillId="0" borderId="5" xfId="0" applyNumberFormat="1" applyFont="1" applyFill="1" applyBorder="1" applyAlignment="1" applyProtection="1"/>
    <xf numFmtId="166" fontId="6" fillId="0" borderId="5" xfId="0" applyNumberFormat="1" applyFont="1" applyFill="1" applyBorder="1" applyAlignment="1" applyProtection="1"/>
    <xf numFmtId="165" fontId="2" fillId="0" borderId="5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166" fontId="6" fillId="0" borderId="0" xfId="0" applyNumberFormat="1" applyFont="1" applyFill="1" applyBorder="1" applyAlignment="1" applyProtection="1"/>
    <xf numFmtId="165" fontId="2" fillId="0" borderId="0" xfId="0" applyNumberFormat="1" applyFont="1" applyFill="1" applyBorder="1" applyAlignment="1" applyProtection="1"/>
    <xf numFmtId="9" fontId="2" fillId="0" borderId="0" xfId="0" applyNumberFormat="1" applyFont="1" applyFill="1" applyBorder="1" applyAlignment="1" applyProtection="1"/>
    <xf numFmtId="0" fontId="8" fillId="5" borderId="4" xfId="2" applyFont="1" applyFill="1" applyBorder="1" applyAlignment="1">
      <alignment vertical="center" wrapText="1"/>
    </xf>
    <xf numFmtId="0" fontId="0" fillId="0" borderId="5" xfId="0" applyBorder="1" applyAlignment="1"/>
    <xf numFmtId="0" fontId="0" fillId="0" borderId="6" xfId="0" applyBorder="1" applyAlignment="1"/>
    <xf numFmtId="0" fontId="8" fillId="5" borderId="4" xfId="2" applyFont="1" applyFill="1" applyBorder="1" applyAlignment="1">
      <alignment horizontal="left" vertical="center" wrapText="1" indent="1"/>
    </xf>
    <xf numFmtId="0" fontId="0" fillId="0" borderId="5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17" fontId="2" fillId="2" borderId="18" xfId="0" applyNumberFormat="1" applyFont="1" applyFill="1" applyBorder="1" applyAlignment="1" applyProtection="1">
      <alignment vertical="center" wrapText="1"/>
    </xf>
    <xf numFmtId="0" fontId="0" fillId="2" borderId="19" xfId="0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6" fillId="2" borderId="13" xfId="0" applyNumberFormat="1" applyFont="1" applyFill="1" applyBorder="1" applyAlignment="1" applyProtection="1">
      <alignment vertical="top"/>
    </xf>
    <xf numFmtId="0" fontId="0" fillId="0" borderId="2" xfId="0" applyBorder="1" applyAlignment="1">
      <alignment vertical="top"/>
    </xf>
    <xf numFmtId="0" fontId="0" fillId="0" borderId="14" xfId="0" applyBorder="1" applyAlignment="1">
      <alignment vertical="top"/>
    </xf>
    <xf numFmtId="165" fontId="6" fillId="2" borderId="13" xfId="0" applyNumberFormat="1" applyFont="1" applyFill="1" applyBorder="1" applyAlignment="1" applyProtection="1">
      <alignment vertical="top"/>
    </xf>
    <xf numFmtId="165" fontId="6" fillId="2" borderId="2" xfId="0" applyNumberFormat="1" applyFont="1" applyFill="1" applyBorder="1" applyAlignment="1" applyProtection="1">
      <alignment vertical="top"/>
    </xf>
    <xf numFmtId="165" fontId="6" fillId="2" borderId="14" xfId="0" applyNumberFormat="1" applyFont="1" applyFill="1" applyBorder="1" applyAlignment="1" applyProtection="1">
      <alignment vertical="top"/>
    </xf>
    <xf numFmtId="165" fontId="2" fillId="2" borderId="15" xfId="0" applyNumberFormat="1" applyFont="1" applyFill="1" applyBorder="1" applyAlignment="1" applyProtection="1">
      <alignment vertical="top"/>
    </xf>
    <xf numFmtId="165" fontId="2" fillId="2" borderId="16" xfId="0" applyNumberFormat="1" applyFont="1" applyFill="1" applyBorder="1" applyAlignment="1" applyProtection="1">
      <alignment vertical="top"/>
    </xf>
    <xf numFmtId="165" fontId="2" fillId="2" borderId="17" xfId="0" applyNumberFormat="1" applyFont="1" applyFill="1" applyBorder="1" applyAlignment="1" applyProtection="1">
      <alignment vertical="top"/>
    </xf>
    <xf numFmtId="166" fontId="6" fillId="5" borderId="1" xfId="0" applyNumberFormat="1" applyFont="1" applyFill="1" applyBorder="1" applyAlignment="1" applyProtection="1"/>
    <xf numFmtId="0" fontId="6" fillId="5" borderId="1" xfId="0" applyNumberFormat="1" applyFont="1" applyFill="1" applyBorder="1" applyAlignment="1" applyProtection="1"/>
    <xf numFmtId="0" fontId="2" fillId="5" borderId="1" xfId="0" applyNumberFormat="1" applyFont="1" applyFill="1" applyBorder="1" applyAlignment="1" applyProtection="1"/>
    <xf numFmtId="165" fontId="2" fillId="5" borderId="1" xfId="0" applyNumberFormat="1" applyFont="1" applyFill="1" applyBorder="1" applyAlignment="1" applyProtection="1"/>
    <xf numFmtId="0" fontId="6" fillId="2" borderId="2" xfId="0" applyNumberFormat="1" applyFont="1" applyFill="1" applyBorder="1" applyAlignment="1" applyProtection="1">
      <alignment vertical="top"/>
    </xf>
    <xf numFmtId="0" fontId="6" fillId="2" borderId="14" xfId="0" applyNumberFormat="1" applyFont="1" applyFill="1" applyBorder="1" applyAlignment="1" applyProtection="1">
      <alignment vertical="top"/>
    </xf>
  </cellXfs>
  <cellStyles count="3">
    <cellStyle name="40% - Énfasis1" xfId="2" builtinId="31"/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0000"/>
      <color rgb="FF008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466726</xdr:colOff>
      <xdr:row>0</xdr:row>
      <xdr:rowOff>95250</xdr:rowOff>
    </xdr:from>
    <xdr:to>
      <xdr:col>9</xdr:col>
      <xdr:colOff>666751</xdr:colOff>
      <xdr:row>0</xdr:row>
      <xdr:rowOff>666750</xdr:rowOff>
    </xdr:to>
    <xdr:pic>
      <xdr:nvPicPr>
        <xdr:cNvPr id="5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1" y="95250"/>
          <a:ext cx="18859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714375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14300"/>
          <a:ext cx="2019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menluis\Desktop\FRA%20MAS%20DE%203000.xml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>
        <row r="2">
          <cell r="A2" t="str">
            <v>217030185</v>
          </cell>
          <cell r="B2">
            <v>19</v>
          </cell>
          <cell r="C2">
            <v>43469</v>
          </cell>
          <cell r="D2">
            <v>43469</v>
          </cell>
          <cell r="E2" t="str">
            <v>Viesgo Energía, S.L.</v>
          </cell>
          <cell r="F2" t="str">
            <v>B39540760</v>
          </cell>
          <cell r="J2">
            <v>3246.72</v>
          </cell>
        </row>
        <row r="3">
          <cell r="A3" t="str">
            <v>95399496</v>
          </cell>
          <cell r="B3">
            <v>46</v>
          </cell>
          <cell r="C3">
            <v>43493</v>
          </cell>
          <cell r="D3">
            <v>43493</v>
          </cell>
          <cell r="E3" t="str">
            <v>Repsol Butano,S.A.</v>
          </cell>
          <cell r="F3" t="str">
            <v>A28076420</v>
          </cell>
          <cell r="J3">
            <v>3346.32</v>
          </cell>
        </row>
        <row r="4">
          <cell r="A4" t="str">
            <v>217044172</v>
          </cell>
          <cell r="B4">
            <v>80</v>
          </cell>
          <cell r="C4">
            <v>43497</v>
          </cell>
          <cell r="D4">
            <v>43497</v>
          </cell>
          <cell r="E4" t="str">
            <v>Viesgo Energía, S.L.</v>
          </cell>
          <cell r="F4" t="str">
            <v>B39540760</v>
          </cell>
          <cell r="J4">
            <v>3320.19</v>
          </cell>
        </row>
        <row r="5">
          <cell r="A5" t="str">
            <v>RI18011727</v>
          </cell>
          <cell r="B5">
            <v>87</v>
          </cell>
          <cell r="C5">
            <v>43496</v>
          </cell>
          <cell r="D5">
            <v>43496</v>
          </cell>
          <cell r="E5" t="str">
            <v>Eurest Colectividades, S.L.</v>
          </cell>
          <cell r="F5" t="str">
            <v>B80267420</v>
          </cell>
          <cell r="J5">
            <v>10042</v>
          </cell>
        </row>
        <row r="6">
          <cell r="A6" t="str">
            <v>RI18011726</v>
          </cell>
          <cell r="B6">
            <v>130</v>
          </cell>
          <cell r="C6">
            <v>43496</v>
          </cell>
          <cell r="D6">
            <v>43496</v>
          </cell>
          <cell r="E6" t="str">
            <v>Eurest Colectividades, S.L.</v>
          </cell>
          <cell r="F6" t="str">
            <v>B80267420</v>
          </cell>
          <cell r="J6">
            <v>37421</v>
          </cell>
        </row>
        <row r="7">
          <cell r="A7" t="str">
            <v>512219010002</v>
          </cell>
          <cell r="B7">
            <v>163</v>
          </cell>
          <cell r="C7">
            <v>43496</v>
          </cell>
          <cell r="D7">
            <v>43496</v>
          </cell>
          <cell r="E7" t="str">
            <v>Securitas Seguridad España,S.A.</v>
          </cell>
          <cell r="F7" t="str">
            <v>A79252219</v>
          </cell>
          <cell r="J7">
            <v>14610.56</v>
          </cell>
        </row>
        <row r="8">
          <cell r="A8" t="str">
            <v>119/009325</v>
          </cell>
          <cell r="B8">
            <v>170</v>
          </cell>
          <cell r="C8">
            <v>43515</v>
          </cell>
          <cell r="D8">
            <v>43515</v>
          </cell>
          <cell r="E8" t="str">
            <v>Activa Informática y Comunicación, S.L.</v>
          </cell>
          <cell r="F8" t="str">
            <v>B39652581</v>
          </cell>
          <cell r="J8">
            <v>3073.4</v>
          </cell>
        </row>
        <row r="9">
          <cell r="A9" t="str">
            <v>C1900740</v>
          </cell>
          <cell r="B9">
            <v>181</v>
          </cell>
          <cell r="C9">
            <v>43514</v>
          </cell>
          <cell r="D9">
            <v>43514</v>
          </cell>
          <cell r="E9" t="str">
            <v>Asociación Española de Fundaciones</v>
          </cell>
          <cell r="F9" t="str">
            <v>G83534545</v>
          </cell>
          <cell r="G9">
            <v>3000</v>
          </cell>
          <cell r="H9">
            <v>0</v>
          </cell>
          <cell r="I9">
            <v>0</v>
          </cell>
          <cell r="J9">
            <v>3000</v>
          </cell>
        </row>
        <row r="10">
          <cell r="A10" t="str">
            <v>512219020051</v>
          </cell>
          <cell r="B10">
            <v>183</v>
          </cell>
          <cell r="C10">
            <v>43524</v>
          </cell>
          <cell r="D10">
            <v>43524</v>
          </cell>
          <cell r="E10" t="str">
            <v>Securitas Seguridad España,S.A.</v>
          </cell>
          <cell r="F10" t="str">
            <v>A79252219</v>
          </cell>
          <cell r="J10">
            <v>13193.6</v>
          </cell>
        </row>
        <row r="11">
          <cell r="A11" t="str">
            <v>RI18013591</v>
          </cell>
          <cell r="B11">
            <v>187</v>
          </cell>
          <cell r="C11">
            <v>43524</v>
          </cell>
          <cell r="D11">
            <v>43524</v>
          </cell>
          <cell r="E11" t="str">
            <v>Eurest Colectividades, S.L.</v>
          </cell>
          <cell r="F11" t="str">
            <v>B80267420</v>
          </cell>
          <cell r="J11">
            <v>9346.6299999999992</v>
          </cell>
        </row>
        <row r="12">
          <cell r="A12" t="str">
            <v>512219020052</v>
          </cell>
          <cell r="B12">
            <v>188</v>
          </cell>
          <cell r="C12">
            <v>43524</v>
          </cell>
          <cell r="D12">
            <v>43524</v>
          </cell>
          <cell r="E12" t="str">
            <v>Eurest Colectividades, S.L.</v>
          </cell>
          <cell r="F12" t="str">
            <v>B80267420</v>
          </cell>
          <cell r="J12">
            <v>33424.26</v>
          </cell>
        </row>
        <row r="13">
          <cell r="A13" t="str">
            <v>217060444</v>
          </cell>
          <cell r="B13">
            <v>231</v>
          </cell>
          <cell r="C13">
            <v>43525</v>
          </cell>
          <cell r="D13">
            <v>43525</v>
          </cell>
          <cell r="E13" t="str">
            <v>Viesgo Energía, S.L.</v>
          </cell>
          <cell r="F13" t="str">
            <v>B39540760</v>
          </cell>
          <cell r="J13">
            <v>3106.08</v>
          </cell>
        </row>
        <row r="14">
          <cell r="A14" t="str">
            <v>19/009334</v>
          </cell>
          <cell r="B14">
            <v>302</v>
          </cell>
          <cell r="C14">
            <v>43525</v>
          </cell>
          <cell r="D14">
            <v>43525</v>
          </cell>
          <cell r="E14" t="str">
            <v>Activa Informática y Comunicación, S.L.</v>
          </cell>
          <cell r="F14" t="str">
            <v>B39652581</v>
          </cell>
          <cell r="J14">
            <v>3864.62</v>
          </cell>
        </row>
        <row r="15">
          <cell r="A15" t="str">
            <v>512219030096</v>
          </cell>
          <cell r="B15">
            <v>315</v>
          </cell>
          <cell r="C15">
            <v>43555</v>
          </cell>
          <cell r="D15">
            <v>43555</v>
          </cell>
          <cell r="E15" t="str">
            <v>Securitas Seguridad España,S.A.</v>
          </cell>
          <cell r="F15" t="str">
            <v>A79252219</v>
          </cell>
          <cell r="J15">
            <v>14634.08</v>
          </cell>
        </row>
        <row r="16">
          <cell r="A16" t="str">
            <v>RI18017716</v>
          </cell>
          <cell r="B16">
            <v>361</v>
          </cell>
          <cell r="C16">
            <v>43555</v>
          </cell>
          <cell r="D16">
            <v>43555</v>
          </cell>
          <cell r="E16" t="str">
            <v>Eurest Colectividades, S.L.</v>
          </cell>
          <cell r="F16" t="str">
            <v>B80267420</v>
          </cell>
          <cell r="J16">
            <v>10248.73</v>
          </cell>
        </row>
        <row r="17">
          <cell r="A17" t="str">
            <v>85113171</v>
          </cell>
          <cell r="B17">
            <v>363</v>
          </cell>
          <cell r="C17">
            <v>43552</v>
          </cell>
          <cell r="D17">
            <v>43552</v>
          </cell>
          <cell r="E17" t="str">
            <v>Repsol Butano,S.A.</v>
          </cell>
          <cell r="F17" t="str">
            <v>A28076420</v>
          </cell>
          <cell r="J17">
            <v>4931.8999999999996</v>
          </cell>
        </row>
        <row r="18">
          <cell r="A18" t="str">
            <v>RI18017715</v>
          </cell>
          <cell r="B18">
            <v>364</v>
          </cell>
          <cell r="C18">
            <v>43555</v>
          </cell>
          <cell r="D18">
            <v>43555</v>
          </cell>
          <cell r="E18" t="str">
            <v>Eurest Colectividades, S.L.</v>
          </cell>
          <cell r="F18" t="str">
            <v>B80267420</v>
          </cell>
          <cell r="J18">
            <v>36421.81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D5" sqref="D5"/>
    </sheetView>
  </sheetViews>
  <sheetFormatPr baseColWidth="10" defaultRowHeight="15"/>
  <cols>
    <col min="5" max="5" width="49.85546875" bestFit="1" customWidth="1"/>
    <col min="7" max="7" width="15.140625" bestFit="1" customWidth="1"/>
    <col min="9" max="9" width="13.85546875" bestFit="1" customWidth="1"/>
    <col min="10" max="10" width="12.85546875" style="3" bestFit="1" customWidth="1"/>
  </cols>
  <sheetData>
    <row r="1" spans="1:11" ht="59.25" customHeight="1" thickTop="1">
      <c r="A1" s="67" t="s">
        <v>37</v>
      </c>
      <c r="B1" s="68"/>
      <c r="C1" s="68"/>
      <c r="D1" s="68"/>
      <c r="E1" s="68"/>
      <c r="F1" s="68"/>
      <c r="G1" s="68"/>
      <c r="H1" s="68"/>
      <c r="I1" s="68"/>
      <c r="J1" s="69"/>
      <c r="K1" s="23"/>
    </row>
    <row r="2" spans="1:11" s="4" customFormat="1" ht="12.75" customHeight="1">
      <c r="A2" s="24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25" t="s">
        <v>33</v>
      </c>
    </row>
    <row r="3" spans="1:11">
      <c r="A3" s="31" t="s">
        <v>0</v>
      </c>
      <c r="B3" s="6">
        <v>839</v>
      </c>
      <c r="C3" s="8">
        <v>43287</v>
      </c>
      <c r="D3" s="8">
        <v>43287</v>
      </c>
      <c r="E3" s="6" t="s">
        <v>1</v>
      </c>
      <c r="F3" s="6" t="s">
        <v>2</v>
      </c>
      <c r="G3" s="18">
        <v>4974.99</v>
      </c>
      <c r="H3" s="9"/>
      <c r="I3" s="10">
        <v>379.1</v>
      </c>
      <c r="J3" s="32">
        <v>5354.09</v>
      </c>
    </row>
    <row r="4" spans="1:11">
      <c r="A4" s="30"/>
      <c r="B4" s="15"/>
      <c r="C4" s="16"/>
      <c r="D4" s="16"/>
      <c r="E4" s="15"/>
      <c r="F4" s="15"/>
      <c r="G4" s="19">
        <v>3782.35</v>
      </c>
      <c r="H4" s="14">
        <v>0.1</v>
      </c>
      <c r="I4" s="13">
        <f>G4*H4</f>
        <v>378.23500000000001</v>
      </c>
      <c r="J4" s="33"/>
    </row>
    <row r="5" spans="1:11">
      <c r="A5" s="30"/>
      <c r="B5" s="15"/>
      <c r="C5" s="16"/>
      <c r="D5" s="16"/>
      <c r="E5" s="15"/>
      <c r="F5" s="15"/>
      <c r="G5" s="19">
        <v>4.1100000000000003</v>
      </c>
      <c r="H5" s="14">
        <v>0.21</v>
      </c>
      <c r="I5" s="13">
        <f>G5*H5</f>
        <v>0.86310000000000009</v>
      </c>
      <c r="J5" s="33"/>
    </row>
    <row r="6" spans="1:11">
      <c r="A6" s="30"/>
      <c r="B6" s="15"/>
      <c r="C6" s="16"/>
      <c r="D6" s="16"/>
      <c r="E6" s="15"/>
      <c r="F6" s="15"/>
      <c r="G6" s="19">
        <v>1188.53</v>
      </c>
      <c r="H6" s="17"/>
      <c r="I6" s="21"/>
      <c r="J6" s="33"/>
    </row>
    <row r="7" spans="1:11">
      <c r="A7" s="31" t="s">
        <v>3</v>
      </c>
      <c r="B7" s="6">
        <v>930</v>
      </c>
      <c r="C7" s="8">
        <v>43299</v>
      </c>
      <c r="D7" s="8">
        <v>43299</v>
      </c>
      <c r="E7" s="6" t="s">
        <v>4</v>
      </c>
      <c r="F7" s="6" t="s">
        <v>5</v>
      </c>
      <c r="G7" s="20">
        <v>2508.12</v>
      </c>
      <c r="H7" s="7">
        <v>0.21</v>
      </c>
      <c r="I7" s="22">
        <f>G7*H7</f>
        <v>526.70519999999999</v>
      </c>
      <c r="J7" s="34">
        <f>G7+I7</f>
        <v>3034.8251999999998</v>
      </c>
    </row>
    <row r="8" spans="1:11">
      <c r="A8" s="31" t="s">
        <v>6</v>
      </c>
      <c r="B8" s="6">
        <v>939</v>
      </c>
      <c r="C8" s="8">
        <v>43312</v>
      </c>
      <c r="D8" s="8">
        <v>43312</v>
      </c>
      <c r="E8" s="6" t="s">
        <v>7</v>
      </c>
      <c r="F8" s="6" t="s">
        <v>8</v>
      </c>
      <c r="G8" s="20">
        <v>4041.66</v>
      </c>
      <c r="H8" s="6" t="s">
        <v>34</v>
      </c>
      <c r="I8" s="22">
        <v>0</v>
      </c>
      <c r="J8" s="34">
        <v>4041.66</v>
      </c>
    </row>
    <row r="9" spans="1:11">
      <c r="A9" s="31" t="s">
        <v>9</v>
      </c>
      <c r="B9" s="6">
        <v>942</v>
      </c>
      <c r="C9" s="8">
        <v>43312</v>
      </c>
      <c r="D9" s="8">
        <v>43312</v>
      </c>
      <c r="E9" s="6" t="s">
        <v>10</v>
      </c>
      <c r="F9" s="6" t="s">
        <v>11</v>
      </c>
      <c r="G9" s="20">
        <v>12094.28</v>
      </c>
      <c r="H9" s="7">
        <v>0.21</v>
      </c>
      <c r="I9" s="22">
        <f>G9*H9</f>
        <v>2539.7988</v>
      </c>
      <c r="J9" s="34">
        <f>G9+I9</f>
        <v>14634.078800000001</v>
      </c>
    </row>
    <row r="10" spans="1:11">
      <c r="A10" s="31" t="s">
        <v>12</v>
      </c>
      <c r="B10" s="6">
        <v>993</v>
      </c>
      <c r="C10" s="8">
        <v>43312</v>
      </c>
      <c r="D10" s="8">
        <v>43312</v>
      </c>
      <c r="E10" s="6" t="s">
        <v>13</v>
      </c>
      <c r="F10" s="6" t="s">
        <v>14</v>
      </c>
      <c r="G10" s="20">
        <v>33973.54</v>
      </c>
      <c r="H10" s="7">
        <v>0.1</v>
      </c>
      <c r="I10" s="22">
        <v>3397.3540000000003</v>
      </c>
      <c r="J10" s="34">
        <v>37370.89</v>
      </c>
    </row>
    <row r="11" spans="1:11">
      <c r="A11" s="31" t="s">
        <v>15</v>
      </c>
      <c r="B11" s="6">
        <v>992</v>
      </c>
      <c r="C11" s="8">
        <v>43312</v>
      </c>
      <c r="D11" s="8">
        <v>43312</v>
      </c>
      <c r="E11" s="6" t="s">
        <v>13</v>
      </c>
      <c r="F11" s="6" t="s">
        <v>14</v>
      </c>
      <c r="G11" s="20">
        <v>9066.4500000000007</v>
      </c>
      <c r="H11" s="7">
        <v>0.1</v>
      </c>
      <c r="I11" s="22">
        <v>906.6450000000001</v>
      </c>
      <c r="J11" s="34">
        <v>9973.0950000000012</v>
      </c>
    </row>
    <row r="12" spans="1:11">
      <c r="A12" s="31" t="s">
        <v>16</v>
      </c>
      <c r="B12" s="6">
        <v>1089</v>
      </c>
      <c r="C12" s="8">
        <v>43343</v>
      </c>
      <c r="D12" s="8">
        <v>43343</v>
      </c>
      <c r="E12" s="6" t="s">
        <v>7</v>
      </c>
      <c r="F12" s="6" t="s">
        <v>8</v>
      </c>
      <c r="G12" s="20">
        <v>4041.66</v>
      </c>
      <c r="H12" s="6" t="s">
        <v>34</v>
      </c>
      <c r="I12" s="22">
        <v>0</v>
      </c>
      <c r="J12" s="34">
        <v>4041.66</v>
      </c>
    </row>
    <row r="13" spans="1:11">
      <c r="A13" s="31" t="s">
        <v>17</v>
      </c>
      <c r="B13" s="6">
        <v>1101</v>
      </c>
      <c r="C13" s="8">
        <v>43343</v>
      </c>
      <c r="D13" s="8">
        <v>43343</v>
      </c>
      <c r="E13" s="6" t="s">
        <v>10</v>
      </c>
      <c r="F13" s="6" t="s">
        <v>11</v>
      </c>
      <c r="G13" s="20">
        <v>12094.28</v>
      </c>
      <c r="H13" s="7">
        <v>0.21</v>
      </c>
      <c r="I13" s="22">
        <f>G13*H13</f>
        <v>2539.7988</v>
      </c>
      <c r="J13" s="34">
        <f>G13+I13</f>
        <v>14634.078800000001</v>
      </c>
    </row>
    <row r="14" spans="1:11">
      <c r="A14" s="31" t="s">
        <v>18</v>
      </c>
      <c r="B14" s="6">
        <v>1158</v>
      </c>
      <c r="C14" s="8">
        <v>43343</v>
      </c>
      <c r="D14" s="8">
        <v>43343</v>
      </c>
      <c r="E14" s="6" t="s">
        <v>13</v>
      </c>
      <c r="F14" s="6" t="s">
        <v>14</v>
      </c>
      <c r="G14" s="20">
        <v>34016.26</v>
      </c>
      <c r="H14" s="7">
        <v>0.1</v>
      </c>
      <c r="I14" s="22">
        <f>G14*H14</f>
        <v>3401.6260000000002</v>
      </c>
      <c r="J14" s="34">
        <f>G14+I14</f>
        <v>37417.885999999999</v>
      </c>
    </row>
    <row r="15" spans="1:11">
      <c r="A15" s="31" t="s">
        <v>19</v>
      </c>
      <c r="B15" s="6">
        <v>1157</v>
      </c>
      <c r="C15" s="8">
        <v>43343</v>
      </c>
      <c r="D15" s="8">
        <v>43343</v>
      </c>
      <c r="E15" s="6" t="s">
        <v>13</v>
      </c>
      <c r="F15" s="6" t="s">
        <v>14</v>
      </c>
      <c r="G15" s="20">
        <v>9379.67</v>
      </c>
      <c r="H15" s="7">
        <v>0.1</v>
      </c>
      <c r="I15" s="22">
        <v>937.9670000000001</v>
      </c>
      <c r="J15" s="34">
        <v>10317.637000000001</v>
      </c>
    </row>
    <row r="16" spans="1:11">
      <c r="A16" s="31" t="s">
        <v>20</v>
      </c>
      <c r="B16" s="6">
        <v>1256</v>
      </c>
      <c r="C16" s="8">
        <v>43373</v>
      </c>
      <c r="D16" s="8">
        <v>43373</v>
      </c>
      <c r="E16" s="6" t="s">
        <v>7</v>
      </c>
      <c r="F16" s="6" t="s">
        <v>8</v>
      </c>
      <c r="G16" s="20">
        <v>4041.66</v>
      </c>
      <c r="H16" s="6" t="s">
        <v>34</v>
      </c>
      <c r="I16" s="22">
        <v>0</v>
      </c>
      <c r="J16" s="34">
        <v>4041.66</v>
      </c>
    </row>
    <row r="17" spans="1:10">
      <c r="A17" s="31" t="s">
        <v>21</v>
      </c>
      <c r="B17" s="6">
        <v>1250</v>
      </c>
      <c r="C17" s="8">
        <v>43373</v>
      </c>
      <c r="D17" s="8">
        <v>43373</v>
      </c>
      <c r="E17" s="6" t="s">
        <v>10</v>
      </c>
      <c r="F17" s="6" t="s">
        <v>11</v>
      </c>
      <c r="G17" s="20">
        <v>11710.41</v>
      </c>
      <c r="H17" s="7">
        <v>0.21</v>
      </c>
      <c r="I17" s="22">
        <f>G17*H17</f>
        <v>2459.1860999999999</v>
      </c>
      <c r="J17" s="34">
        <f>G17+I17</f>
        <v>14169.596099999999</v>
      </c>
    </row>
    <row r="18" spans="1:10">
      <c r="A18" s="31" t="s">
        <v>22</v>
      </c>
      <c r="B18" s="6">
        <v>1291</v>
      </c>
      <c r="C18" s="8">
        <v>43373</v>
      </c>
      <c r="D18" s="8">
        <v>43373</v>
      </c>
      <c r="E18" s="6" t="s">
        <v>13</v>
      </c>
      <c r="F18" s="6" t="s">
        <v>14</v>
      </c>
      <c r="G18" s="20">
        <v>8975.33</v>
      </c>
      <c r="H18" s="7">
        <v>0.1</v>
      </c>
      <c r="I18" s="22">
        <v>897.53300000000002</v>
      </c>
      <c r="J18" s="34">
        <v>9872.8629999999994</v>
      </c>
    </row>
    <row r="19" spans="1:10" ht="15.75" thickBot="1">
      <c r="A19" s="35" t="s">
        <v>23</v>
      </c>
      <c r="B19" s="36">
        <v>1292</v>
      </c>
      <c r="C19" s="37">
        <v>43373</v>
      </c>
      <c r="D19" s="37">
        <v>43373</v>
      </c>
      <c r="E19" s="36" t="s">
        <v>13</v>
      </c>
      <c r="F19" s="36" t="s">
        <v>14</v>
      </c>
      <c r="G19" s="38">
        <v>33443.910000000003</v>
      </c>
      <c r="H19" s="39">
        <v>0.1</v>
      </c>
      <c r="I19" s="40">
        <f>G19*H19</f>
        <v>3344.3910000000005</v>
      </c>
      <c r="J19" s="41">
        <f>G19+I19</f>
        <v>36788.301000000007</v>
      </c>
    </row>
    <row r="20" spans="1:10" ht="15.75" thickTop="1">
      <c r="A20" s="1"/>
      <c r="B20" s="1"/>
      <c r="C20" s="1"/>
      <c r="D20" s="1"/>
      <c r="E20" s="1"/>
      <c r="F20" s="1"/>
      <c r="G20" s="2"/>
      <c r="H20" s="1"/>
      <c r="I20" s="5"/>
      <c r="J20" s="2"/>
    </row>
  </sheetData>
  <mergeCells count="1">
    <mergeCell ref="A1:J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9"/>
  <sheetViews>
    <sheetView tabSelected="1" zoomScale="85" zoomScaleNormal="85" workbookViewId="0">
      <selection activeCell="E9" sqref="E9"/>
    </sheetView>
  </sheetViews>
  <sheetFormatPr baseColWidth="10" defaultRowHeight="15"/>
  <cols>
    <col min="3" max="3" width="11.42578125" style="45"/>
    <col min="5" max="5" width="49.85546875" bestFit="1" customWidth="1"/>
    <col min="6" max="6" width="11.42578125" customWidth="1"/>
    <col min="7" max="7" width="11.85546875" bestFit="1" customWidth="1"/>
    <col min="10" max="11" width="0" hidden="1" customWidth="1"/>
    <col min="12" max="12" width="11.85546875" bestFit="1" customWidth="1"/>
  </cols>
  <sheetData>
    <row r="1" spans="1:12" ht="86.25" customHeight="1" thickTop="1">
      <c r="A1" s="70" t="s">
        <v>38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2"/>
    </row>
    <row r="2" spans="1:12">
      <c r="A2" s="24" t="s">
        <v>24</v>
      </c>
      <c r="B2" s="4" t="s">
        <v>25</v>
      </c>
      <c r="C2" s="43" t="s">
        <v>26</v>
      </c>
      <c r="D2" s="4" t="s">
        <v>27</v>
      </c>
      <c r="E2" s="4" t="s">
        <v>40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35</v>
      </c>
      <c r="K2" s="4" t="s">
        <v>36</v>
      </c>
      <c r="L2" s="25" t="s">
        <v>33</v>
      </c>
    </row>
    <row r="3" spans="1:12" s="42" customFormat="1">
      <c r="A3" s="54" t="str">
        <f>+[1]Hoja2!A2</f>
        <v>217030185</v>
      </c>
      <c r="B3" s="11">
        <f>+[1]Hoja2!B2</f>
        <v>19</v>
      </c>
      <c r="C3" s="44">
        <f>+[1]Hoja2!C2</f>
        <v>43469</v>
      </c>
      <c r="D3" s="44">
        <f>+[1]Hoja2!D2</f>
        <v>43469</v>
      </c>
      <c r="E3" s="11" t="str">
        <f>+[1]Hoja2!E2</f>
        <v>Viesgo Energía, S.L.</v>
      </c>
      <c r="F3" s="11" t="str">
        <f>+[1]Hoja2!F2</f>
        <v>B39540760</v>
      </c>
      <c r="G3" s="12">
        <v>2683.24</v>
      </c>
      <c r="H3" s="11">
        <v>21</v>
      </c>
      <c r="I3" s="12">
        <v>563.48</v>
      </c>
      <c r="J3" s="11">
        <f>+[1]Hoja2!J2</f>
        <v>3246.72</v>
      </c>
      <c r="K3" s="11">
        <f>+[1]Hoja2!K2</f>
        <v>0</v>
      </c>
      <c r="L3" s="26">
        <f>+G3+I3</f>
        <v>3246.72</v>
      </c>
    </row>
    <row r="4" spans="1:12" s="42" customFormat="1">
      <c r="A4" s="73" t="s">
        <v>41</v>
      </c>
      <c r="B4" s="76">
        <v>191</v>
      </c>
      <c r="C4" s="51">
        <v>43479</v>
      </c>
      <c r="D4" s="51">
        <v>43479</v>
      </c>
      <c r="E4" s="52" t="s">
        <v>39</v>
      </c>
      <c r="F4" s="6" t="s">
        <v>44</v>
      </c>
      <c r="G4" s="53">
        <v>10465.02</v>
      </c>
      <c r="H4" s="76">
        <v>0</v>
      </c>
      <c r="I4" s="79">
        <v>0</v>
      </c>
      <c r="J4" s="52"/>
      <c r="K4" s="52"/>
      <c r="L4" s="82">
        <v>11108.61</v>
      </c>
    </row>
    <row r="5" spans="1:12" s="42" customFormat="1">
      <c r="A5" s="74"/>
      <c r="B5" s="89"/>
      <c r="C5" s="85"/>
      <c r="D5" s="85"/>
      <c r="E5" s="86"/>
      <c r="F5" s="87" t="s">
        <v>42</v>
      </c>
      <c r="G5" s="88">
        <v>627.89</v>
      </c>
      <c r="H5" s="77"/>
      <c r="I5" s="80"/>
      <c r="J5" s="52"/>
      <c r="K5" s="52"/>
      <c r="L5" s="83"/>
    </row>
    <row r="6" spans="1:12" s="42" customFormat="1">
      <c r="A6" s="75"/>
      <c r="B6" s="90"/>
      <c r="C6" s="85"/>
      <c r="D6" s="85"/>
      <c r="E6" s="86"/>
      <c r="F6" s="87" t="s">
        <v>43</v>
      </c>
      <c r="G6" s="88">
        <v>15.7</v>
      </c>
      <c r="H6" s="78"/>
      <c r="I6" s="81"/>
      <c r="J6" s="52"/>
      <c r="K6" s="52"/>
      <c r="L6" s="84"/>
    </row>
    <row r="7" spans="1:12" s="42" customFormat="1">
      <c r="A7" s="54" t="str">
        <f>+[1]Hoja2!A3</f>
        <v>95399496</v>
      </c>
      <c r="B7" s="11">
        <f>+[1]Hoja2!B3</f>
        <v>46</v>
      </c>
      <c r="C7" s="44">
        <f>+[1]Hoja2!C3</f>
        <v>43493</v>
      </c>
      <c r="D7" s="44">
        <f>+[1]Hoja2!D3</f>
        <v>43493</v>
      </c>
      <c r="E7" s="11" t="str">
        <f>+[1]Hoja2!E3</f>
        <v>Repsol Butano,S.A.</v>
      </c>
      <c r="F7" s="11" t="str">
        <f>+[1]Hoja2!F3</f>
        <v>A28076420</v>
      </c>
      <c r="G7" s="12">
        <v>2765.55</v>
      </c>
      <c r="H7" s="11">
        <v>21</v>
      </c>
      <c r="I7" s="12">
        <v>580.77</v>
      </c>
      <c r="J7" s="11">
        <f>+[1]Hoja2!J3</f>
        <v>3346.32</v>
      </c>
      <c r="K7" s="11">
        <f>+[1]Hoja2!K3</f>
        <v>0</v>
      </c>
      <c r="L7" s="26">
        <f>[1]Hoja2!J3</f>
        <v>3346.32</v>
      </c>
    </row>
    <row r="8" spans="1:12" s="42" customFormat="1">
      <c r="A8" s="54" t="str">
        <f>+[1]Hoja2!A4</f>
        <v>217044172</v>
      </c>
      <c r="B8" s="11">
        <f>+[1]Hoja2!B4</f>
        <v>80</v>
      </c>
      <c r="C8" s="44">
        <f>+[1]Hoja2!C4</f>
        <v>43497</v>
      </c>
      <c r="D8" s="44">
        <f>+[1]Hoja2!D4</f>
        <v>43497</v>
      </c>
      <c r="E8" s="11" t="str">
        <f>+[1]Hoja2!E4</f>
        <v>Viesgo Energía, S.L.</v>
      </c>
      <c r="F8" s="11" t="str">
        <f>+[1]Hoja2!F4</f>
        <v>B39540760</v>
      </c>
      <c r="G8" s="12">
        <v>2743.96</v>
      </c>
      <c r="H8" s="11">
        <v>21</v>
      </c>
      <c r="I8" s="12">
        <v>576.23</v>
      </c>
      <c r="J8" s="11">
        <f>+[1]Hoja2!J4</f>
        <v>3320.19</v>
      </c>
      <c r="K8" s="11">
        <f>+[1]Hoja2!K4</f>
        <v>0</v>
      </c>
      <c r="L8" s="26">
        <f>+G8+I8</f>
        <v>3320.19</v>
      </c>
    </row>
    <row r="9" spans="1:12" s="42" customFormat="1">
      <c r="A9" s="54" t="str">
        <f>+[1]Hoja2!A5</f>
        <v>RI18011727</v>
      </c>
      <c r="B9" s="11">
        <f>+[1]Hoja2!B5</f>
        <v>87</v>
      </c>
      <c r="C9" s="44">
        <f>+[1]Hoja2!C5</f>
        <v>43496</v>
      </c>
      <c r="D9" s="44">
        <f>+[1]Hoja2!D5</f>
        <v>43496</v>
      </c>
      <c r="E9" s="11" t="str">
        <f>+[1]Hoja2!E5</f>
        <v>Eurest Colectividades, S.L.</v>
      </c>
      <c r="F9" s="11" t="str">
        <f>+[1]Hoja2!F5</f>
        <v>B80267420</v>
      </c>
      <c r="G9" s="12">
        <v>9305.64</v>
      </c>
      <c r="H9" s="11">
        <v>10</v>
      </c>
      <c r="I9" s="12">
        <v>930.56</v>
      </c>
      <c r="J9" s="11">
        <f>+[1]Hoja2!J5</f>
        <v>10042</v>
      </c>
      <c r="K9" s="11">
        <f>+[1]Hoja2!K5</f>
        <v>0</v>
      </c>
      <c r="L9" s="26">
        <v>10236.200000000001</v>
      </c>
    </row>
    <row r="10" spans="1:12" s="42" customFormat="1">
      <c r="A10" s="54" t="str">
        <f>+[1]Hoja2!A6</f>
        <v>RI18011726</v>
      </c>
      <c r="B10" s="11">
        <f>+[1]Hoja2!B6</f>
        <v>130</v>
      </c>
      <c r="C10" s="44">
        <f>+[1]Hoja2!C6</f>
        <v>43496</v>
      </c>
      <c r="D10" s="44">
        <f>+[1]Hoja2!D6</f>
        <v>43496</v>
      </c>
      <c r="E10" s="11" t="str">
        <f>+[1]Hoja2!E6</f>
        <v>Eurest Colectividades, S.L.</v>
      </c>
      <c r="F10" s="11" t="str">
        <f>+[1]Hoja2!F6</f>
        <v>B80267420</v>
      </c>
      <c r="G10" s="12">
        <v>34019.089999999997</v>
      </c>
      <c r="H10" s="11">
        <v>10</v>
      </c>
      <c r="I10" s="12">
        <v>3401.91</v>
      </c>
      <c r="J10" s="11">
        <f>+[1]Hoja2!J6</f>
        <v>37421</v>
      </c>
      <c r="K10" s="11">
        <f>+[1]Hoja2!K6</f>
        <v>0</v>
      </c>
      <c r="L10" s="26">
        <f>[1]Hoja2!J6</f>
        <v>37421</v>
      </c>
    </row>
    <row r="11" spans="1:12" s="42" customFormat="1">
      <c r="A11" s="54" t="str">
        <f>+[1]Hoja2!A7</f>
        <v>512219010002</v>
      </c>
      <c r="B11" s="11">
        <f>+[1]Hoja2!B7</f>
        <v>163</v>
      </c>
      <c r="C11" s="44">
        <f>+[1]Hoja2!C7</f>
        <v>43496</v>
      </c>
      <c r="D11" s="44">
        <f>+[1]Hoja2!D7</f>
        <v>43496</v>
      </c>
      <c r="E11" s="11" t="str">
        <f>+[1]Hoja2!E7</f>
        <v>Securitas Seguridad España,S.A.</v>
      </c>
      <c r="F11" s="11" t="str">
        <f>+[1]Hoja2!F7</f>
        <v>A79252219</v>
      </c>
      <c r="G11" s="12">
        <v>12074.84</v>
      </c>
      <c r="H11" s="11">
        <v>21</v>
      </c>
      <c r="I11" s="12">
        <v>2289.8000000000002</v>
      </c>
      <c r="J11" s="11">
        <f>+[1]Hoja2!J7</f>
        <v>14610.56</v>
      </c>
      <c r="K11" s="11">
        <f>+[1]Hoja2!K7</f>
        <v>0</v>
      </c>
      <c r="L11" s="26">
        <f>[1]Hoja2!J7</f>
        <v>14610.56</v>
      </c>
    </row>
    <row r="12" spans="1:12" s="42" customFormat="1">
      <c r="A12" s="54" t="str">
        <f>+[1]Hoja2!A8</f>
        <v>119/009325</v>
      </c>
      <c r="B12" s="11">
        <f>+[1]Hoja2!B8</f>
        <v>170</v>
      </c>
      <c r="C12" s="44">
        <f>+[1]Hoja2!C8</f>
        <v>43515</v>
      </c>
      <c r="D12" s="44">
        <f>+[1]Hoja2!D8</f>
        <v>43515</v>
      </c>
      <c r="E12" s="11" t="str">
        <f>+[1]Hoja2!E8</f>
        <v>Activa Informática y Comunicación, S.L.</v>
      </c>
      <c r="F12" s="11" t="str">
        <f>+[1]Hoja2!F8</f>
        <v>B39652581</v>
      </c>
      <c r="G12" s="12">
        <v>2540</v>
      </c>
      <c r="H12" s="11">
        <v>21</v>
      </c>
      <c r="I12" s="12">
        <v>533.4</v>
      </c>
      <c r="J12" s="11">
        <f>+[1]Hoja2!J8</f>
        <v>3073.4</v>
      </c>
      <c r="K12" s="11">
        <f>+[1]Hoja2!K8</f>
        <v>0</v>
      </c>
      <c r="L12" s="26">
        <f>+I12+G12</f>
        <v>3073.4</v>
      </c>
    </row>
    <row r="13" spans="1:12" s="42" customFormat="1">
      <c r="A13" s="54" t="str">
        <f>+[1]Hoja2!A9</f>
        <v>C1900740</v>
      </c>
      <c r="B13" s="11">
        <f>+[1]Hoja2!B9</f>
        <v>181</v>
      </c>
      <c r="C13" s="44">
        <f>+[1]Hoja2!C9</f>
        <v>43514</v>
      </c>
      <c r="D13" s="44">
        <f>+[1]Hoja2!D9</f>
        <v>43514</v>
      </c>
      <c r="E13" s="11" t="str">
        <f>+[1]Hoja2!E9</f>
        <v>Asociación Española de Fundaciones</v>
      </c>
      <c r="F13" s="11" t="str">
        <f>+[1]Hoja2!F9</f>
        <v>G83534545</v>
      </c>
      <c r="G13" s="12">
        <f>+[1]Hoja2!G9</f>
        <v>3000</v>
      </c>
      <c r="H13" s="11">
        <f>+[1]Hoja2!H9</f>
        <v>0</v>
      </c>
      <c r="I13" s="12">
        <f>+[1]Hoja2!I9</f>
        <v>0</v>
      </c>
      <c r="J13" s="11">
        <f>+[1]Hoja2!J9</f>
        <v>3000</v>
      </c>
      <c r="K13" s="11">
        <f>+[1]Hoja2!K9</f>
        <v>0</v>
      </c>
      <c r="L13" s="26">
        <f>[1]Hoja2!J9</f>
        <v>3000</v>
      </c>
    </row>
    <row r="14" spans="1:12" s="42" customFormat="1">
      <c r="A14" s="54" t="str">
        <f>+[1]Hoja2!A10</f>
        <v>512219020051</v>
      </c>
      <c r="B14" s="11">
        <f>+[1]Hoja2!B10</f>
        <v>183</v>
      </c>
      <c r="C14" s="44">
        <f>+[1]Hoja2!C10</f>
        <v>43524</v>
      </c>
      <c r="D14" s="44">
        <f>+[1]Hoja2!D10</f>
        <v>43524</v>
      </c>
      <c r="E14" s="11" t="str">
        <f>+[1]Hoja2!E10</f>
        <v>Securitas Seguridad España,S.A.</v>
      </c>
      <c r="F14" s="11" t="str">
        <f>+[1]Hoja2!F10</f>
        <v>A79252219</v>
      </c>
      <c r="G14" s="12">
        <v>10903.8</v>
      </c>
      <c r="H14" s="11">
        <v>21</v>
      </c>
      <c r="I14" s="12">
        <v>2289.8000000000002</v>
      </c>
      <c r="J14" s="11">
        <f>+[1]Hoja2!J10</f>
        <v>13193.6</v>
      </c>
      <c r="K14" s="11">
        <f>+[1]Hoja2!K10</f>
        <v>0</v>
      </c>
      <c r="L14" s="26">
        <f>[1]Hoja2!J10</f>
        <v>13193.6</v>
      </c>
    </row>
    <row r="15" spans="1:12" s="42" customFormat="1">
      <c r="A15" s="54" t="str">
        <f>+[1]Hoja2!A11</f>
        <v>RI18013591</v>
      </c>
      <c r="B15" s="11">
        <f>+[1]Hoja2!B11</f>
        <v>187</v>
      </c>
      <c r="C15" s="44">
        <f>+[1]Hoja2!C11</f>
        <v>43524</v>
      </c>
      <c r="D15" s="44">
        <f>+[1]Hoja2!D11</f>
        <v>43524</v>
      </c>
      <c r="E15" s="11" t="str">
        <f>+[1]Hoja2!E11</f>
        <v>Eurest Colectividades, S.L.</v>
      </c>
      <c r="F15" s="11" t="str">
        <f>+[1]Hoja2!F11</f>
        <v>B80267420</v>
      </c>
      <c r="G15" s="12">
        <v>8656.4</v>
      </c>
      <c r="H15" s="11">
        <v>10</v>
      </c>
      <c r="I15" s="12">
        <v>865.64</v>
      </c>
      <c r="J15" s="11">
        <f>+[1]Hoja2!J11</f>
        <v>9346.6299999999992</v>
      </c>
      <c r="K15" s="11">
        <f>+[1]Hoja2!K11</f>
        <v>0</v>
      </c>
      <c r="L15" s="26">
        <f>+I15+G15</f>
        <v>9522.0399999999991</v>
      </c>
    </row>
    <row r="16" spans="1:12" s="42" customFormat="1">
      <c r="A16" s="55" t="str">
        <f>+[1]Hoja2!A12</f>
        <v>512219020052</v>
      </c>
      <c r="B16" s="9">
        <f>+[1]Hoja2!B12</f>
        <v>188</v>
      </c>
      <c r="C16" s="46">
        <f>+[1]Hoja2!C12</f>
        <v>43524</v>
      </c>
      <c r="D16" s="46">
        <f>+[1]Hoja2!D12</f>
        <v>43524</v>
      </c>
      <c r="E16" s="9" t="str">
        <f>+[1]Hoja2!E12</f>
        <v>Eurest Colectividades, S.L.</v>
      </c>
      <c r="F16" s="9" t="str">
        <f>+[1]Hoja2!F12</f>
        <v>B80267420</v>
      </c>
      <c r="G16" s="10">
        <v>30385.69</v>
      </c>
      <c r="H16" s="9">
        <v>10</v>
      </c>
      <c r="I16" s="10">
        <v>3038.57</v>
      </c>
      <c r="J16" s="9">
        <f>+[1]Hoja2!J12</f>
        <v>33424.26</v>
      </c>
      <c r="K16" s="9">
        <f>+[1]Hoja2!K12</f>
        <v>0</v>
      </c>
      <c r="L16" s="26">
        <f>[1]Hoja2!J12</f>
        <v>33424.26</v>
      </c>
    </row>
    <row r="17" spans="1:12" s="42" customFormat="1">
      <c r="A17" s="54" t="str">
        <f>+[1]Hoja2!A13</f>
        <v>217060444</v>
      </c>
      <c r="B17" s="11">
        <f>+[1]Hoja2!B13</f>
        <v>231</v>
      </c>
      <c r="C17" s="44">
        <f>+[1]Hoja2!C13</f>
        <v>43525</v>
      </c>
      <c r="D17" s="44">
        <f>+[1]Hoja2!D13</f>
        <v>43525</v>
      </c>
      <c r="E17" s="11" t="str">
        <f>+[1]Hoja2!E13</f>
        <v>Viesgo Energía, S.L.</v>
      </c>
      <c r="F17" s="11" t="str">
        <f>+[1]Hoja2!F13</f>
        <v>B39540760</v>
      </c>
      <c r="G17" s="12">
        <v>2567.0100000000002</v>
      </c>
      <c r="H17" s="11">
        <v>21</v>
      </c>
      <c r="I17" s="12">
        <v>539.07000000000005</v>
      </c>
      <c r="J17" s="11">
        <f>+[1]Hoja2!J13</f>
        <v>3106.08</v>
      </c>
      <c r="K17" s="11">
        <f>+[1]Hoja2!K13</f>
        <v>0</v>
      </c>
      <c r="L17" s="26">
        <f>[1]Hoja2!J13</f>
        <v>3106.08</v>
      </c>
    </row>
    <row r="18" spans="1:12" s="42" customFormat="1">
      <c r="A18" s="54" t="str">
        <f>+[1]Hoja2!A14</f>
        <v>19/009334</v>
      </c>
      <c r="B18" s="11">
        <f>+[1]Hoja2!B14</f>
        <v>302</v>
      </c>
      <c r="C18" s="44">
        <f>+[1]Hoja2!C14</f>
        <v>43525</v>
      </c>
      <c r="D18" s="44">
        <f>+[1]Hoja2!D14</f>
        <v>43525</v>
      </c>
      <c r="E18" s="11" t="str">
        <f>+[1]Hoja2!E14</f>
        <v>Activa Informática y Comunicación, S.L.</v>
      </c>
      <c r="F18" s="11" t="str">
        <f>+[1]Hoja2!F14</f>
        <v>B39652581</v>
      </c>
      <c r="G18" s="12">
        <v>3193.9</v>
      </c>
      <c r="H18" s="11">
        <v>21</v>
      </c>
      <c r="I18" s="12">
        <v>670.72</v>
      </c>
      <c r="J18" s="11">
        <f>+[1]Hoja2!J14</f>
        <v>3864.62</v>
      </c>
      <c r="K18" s="11">
        <f>+[1]Hoja2!K14</f>
        <v>0</v>
      </c>
      <c r="L18" s="26">
        <f>+G18+I18</f>
        <v>3864.62</v>
      </c>
    </row>
    <row r="19" spans="1:12" s="42" customFormat="1">
      <c r="A19" s="54" t="str">
        <f>+[1]Hoja2!A15</f>
        <v>512219030096</v>
      </c>
      <c r="B19" s="11">
        <f>+[1]Hoja2!B15</f>
        <v>315</v>
      </c>
      <c r="C19" s="44">
        <f>+[1]Hoja2!C15</f>
        <v>43555</v>
      </c>
      <c r="D19" s="44">
        <f>+[1]Hoja2!D15</f>
        <v>43555</v>
      </c>
      <c r="E19" s="11" t="str">
        <f>+[1]Hoja2!E15</f>
        <v>Securitas Seguridad España,S.A.</v>
      </c>
      <c r="F19" s="11" t="str">
        <f>+[1]Hoja2!F15</f>
        <v>A79252219</v>
      </c>
      <c r="G19" s="12">
        <v>12094.28</v>
      </c>
      <c r="H19" s="11">
        <v>21</v>
      </c>
      <c r="I19" s="12">
        <v>2539.8000000000002</v>
      </c>
      <c r="J19" s="11">
        <f>+[1]Hoja2!J15</f>
        <v>14634.08</v>
      </c>
      <c r="K19" s="11">
        <f>+[1]Hoja2!K15</f>
        <v>0</v>
      </c>
      <c r="L19" s="26">
        <f>[1]Hoja2!J15</f>
        <v>14634.08</v>
      </c>
    </row>
    <row r="20" spans="1:12" s="42" customFormat="1">
      <c r="A20" s="55" t="str">
        <f>+[1]Hoja2!A16</f>
        <v>RI18017716</v>
      </c>
      <c r="B20" s="9">
        <f>+[1]Hoja2!B16</f>
        <v>361</v>
      </c>
      <c r="C20" s="46">
        <f>+[1]Hoja2!C16</f>
        <v>43555</v>
      </c>
      <c r="D20" s="46">
        <f>+[1]Hoja2!D16</f>
        <v>43555</v>
      </c>
      <c r="E20" s="9" t="str">
        <f>+[1]Hoja2!E16</f>
        <v>Eurest Colectividades, S.L.</v>
      </c>
      <c r="F20" s="9" t="str">
        <f>+[1]Hoja2!F16</f>
        <v>B80267420</v>
      </c>
      <c r="G20" s="10">
        <f>10442.94/1.1</f>
        <v>9493.5818181818177</v>
      </c>
      <c r="H20" s="9">
        <v>10</v>
      </c>
      <c r="I20" s="10">
        <f>G20*H20/100</f>
        <v>949.35818181818172</v>
      </c>
      <c r="J20" s="11">
        <f>+[1]Hoja2!J16</f>
        <v>10248.73</v>
      </c>
      <c r="K20" s="11">
        <f>+[1]Hoja2!K16</f>
        <v>0</v>
      </c>
      <c r="L20" s="26">
        <f>+G20+I20</f>
        <v>10442.939999999999</v>
      </c>
    </row>
    <row r="21" spans="1:12" s="42" customFormat="1">
      <c r="A21" s="54" t="str">
        <f>+[1]Hoja2!A17</f>
        <v>85113171</v>
      </c>
      <c r="B21" s="11">
        <f>+[1]Hoja2!B17</f>
        <v>363</v>
      </c>
      <c r="C21" s="44">
        <f>+[1]Hoja2!C17</f>
        <v>43552</v>
      </c>
      <c r="D21" s="44">
        <f>+[1]Hoja2!D17</f>
        <v>43552</v>
      </c>
      <c r="E21" s="11" t="str">
        <f>+[1]Hoja2!E17</f>
        <v>Repsol Butano,S.A.</v>
      </c>
      <c r="F21" s="11" t="str">
        <f>+[1]Hoja2!F17</f>
        <v>A28076420</v>
      </c>
      <c r="G21" s="12">
        <v>4075.95</v>
      </c>
      <c r="H21" s="11">
        <v>21</v>
      </c>
      <c r="I21" s="12">
        <v>855.95</v>
      </c>
      <c r="J21" s="11">
        <f>+[1]Hoja2!J17</f>
        <v>4931.8999999999996</v>
      </c>
      <c r="K21" s="11">
        <f>+[1]Hoja2!K17</f>
        <v>0</v>
      </c>
      <c r="L21" s="26">
        <f>[1]Hoja2!J17</f>
        <v>4931.8999999999996</v>
      </c>
    </row>
    <row r="22" spans="1:12" s="42" customFormat="1" ht="15.75" thickBot="1">
      <c r="A22" s="56" t="str">
        <f>+[1]Hoja2!A18</f>
        <v>RI18017715</v>
      </c>
      <c r="B22" s="27">
        <f>+[1]Hoja2!B18</f>
        <v>364</v>
      </c>
      <c r="C22" s="57">
        <f>+[1]Hoja2!C18</f>
        <v>43555</v>
      </c>
      <c r="D22" s="57">
        <f>+[1]Hoja2!D18</f>
        <v>43555</v>
      </c>
      <c r="E22" s="27" t="str">
        <f>+[1]Hoja2!E18</f>
        <v>Eurest Colectividades, S.L.</v>
      </c>
      <c r="F22" s="27" t="str">
        <f>+[1]Hoja2!F18</f>
        <v>B80267420</v>
      </c>
      <c r="G22" s="28">
        <v>33110.74</v>
      </c>
      <c r="H22" s="27">
        <v>10</v>
      </c>
      <c r="I22" s="28">
        <v>3311.07</v>
      </c>
      <c r="J22" s="58">
        <f>+[1]Hoja2!J18</f>
        <v>36421.81</v>
      </c>
      <c r="K22" s="59">
        <f>+[1]Hoja2!K18</f>
        <v>0</v>
      </c>
      <c r="L22" s="29">
        <f>[1]Hoja2!J18</f>
        <v>36421.81</v>
      </c>
    </row>
    <row r="23" spans="1:12" s="42" customFormat="1" ht="15.75" thickTop="1">
      <c r="A23" s="60"/>
      <c r="B23" s="60"/>
      <c r="C23" s="61"/>
      <c r="D23" s="61"/>
      <c r="E23" s="60"/>
      <c r="F23" s="60"/>
      <c r="G23" s="60"/>
      <c r="H23" s="60"/>
      <c r="I23" s="60"/>
      <c r="J23" s="60"/>
      <c r="K23" s="60"/>
      <c r="L23" s="62"/>
    </row>
    <row r="24" spans="1:12" s="42" customFormat="1">
      <c r="A24" s="63"/>
      <c r="B24" s="63"/>
      <c r="C24" s="64"/>
      <c r="D24" s="64"/>
      <c r="E24" s="63"/>
      <c r="F24" s="63"/>
      <c r="G24" s="63"/>
      <c r="H24" s="63"/>
      <c r="I24" s="63"/>
      <c r="J24" s="63"/>
      <c r="K24" s="63"/>
      <c r="L24" s="65"/>
    </row>
    <row r="25" spans="1:12" s="42" customFormat="1">
      <c r="A25" s="1"/>
      <c r="B25" s="1"/>
      <c r="C25" s="64"/>
      <c r="D25" s="64"/>
      <c r="E25" s="1"/>
      <c r="F25" s="1"/>
      <c r="G25" s="65"/>
      <c r="H25" s="1"/>
      <c r="I25" s="65"/>
      <c r="J25" s="1"/>
      <c r="K25" s="1"/>
      <c r="L25" s="65"/>
    </row>
    <row r="26" spans="1:12" s="42" customFormat="1">
      <c r="A26" s="1"/>
      <c r="B26" s="1"/>
      <c r="C26" s="64"/>
      <c r="D26" s="64"/>
      <c r="E26" s="1"/>
      <c r="F26" s="1"/>
      <c r="G26" s="65"/>
      <c r="H26" s="66"/>
      <c r="I26" s="65"/>
      <c r="J26" s="1"/>
      <c r="K26" s="1"/>
      <c r="L26" s="65"/>
    </row>
    <row r="27" spans="1:12" s="42" customFormat="1">
      <c r="A27" s="1"/>
      <c r="B27" s="1"/>
      <c r="C27" s="64"/>
      <c r="D27" s="64"/>
      <c r="E27" s="1"/>
      <c r="F27" s="1"/>
      <c r="G27" s="65"/>
      <c r="H27" s="66"/>
      <c r="I27" s="65"/>
      <c r="J27" s="1"/>
      <c r="K27" s="1"/>
      <c r="L27" s="65"/>
    </row>
    <row r="28" spans="1:12" s="42" customFormat="1">
      <c r="A28" s="1"/>
      <c r="B28" s="1"/>
      <c r="C28" s="64"/>
      <c r="D28" s="64"/>
      <c r="E28" s="1"/>
      <c r="F28" s="1"/>
      <c r="G28" s="65"/>
      <c r="H28" s="66"/>
      <c r="I28" s="65"/>
      <c r="J28" s="1"/>
      <c r="K28" s="1"/>
      <c r="L28" s="65"/>
    </row>
    <row r="29" spans="1:12" s="47" customFormat="1">
      <c r="C29" s="48"/>
      <c r="G29" s="49"/>
      <c r="I29" s="50"/>
      <c r="L29" s="49"/>
    </row>
  </sheetData>
  <autoFilter ref="A2:L22">
    <filterColumn colId="4"/>
  </autoFilter>
  <mergeCells count="6">
    <mergeCell ref="A1:L1"/>
    <mergeCell ref="A4:A6"/>
    <mergeCell ref="B4:B6"/>
    <mergeCell ref="H4:H6"/>
    <mergeCell ref="I4:I6"/>
    <mergeCell ref="L4:L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tercer trimestre</vt:lpstr>
      <vt:lpstr>PRIMER TRIMESTRE 2019</vt:lpstr>
      <vt:lpstr>'PRIMER TRIMESTRE 2019'!Área_de_impresión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Empredinser SLU</dc:creator>
  <cp:lastModifiedBy>anamartinez</cp:lastModifiedBy>
  <cp:lastPrinted>2019-04-11T09:36:18Z</cp:lastPrinted>
  <dcterms:created xsi:type="dcterms:W3CDTF">2019-02-14T12:43:58Z</dcterms:created>
  <dcterms:modified xsi:type="dcterms:W3CDTF">2019-04-11T09:36:54Z</dcterms:modified>
</cp:coreProperties>
</file>