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OS PARA CONTRATACION\2020\"/>
    </mc:Choice>
  </mc:AlternateContent>
  <bookViews>
    <workbookView xWindow="-15" yWindow="3705" windowWidth="15420" windowHeight="3765" firstSheet="5" activeTab="7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PRIMER TRIMESTRE 2020" sheetId="7" r:id="rId6"/>
    <sheet name="SEGUNDO TRIMESTRE 2020" sheetId="8" r:id="rId7"/>
    <sheet name="TERCER TRIMESTRE 2020" sheetId="9" r:id="rId8"/>
    <sheet name="Hoja3" sheetId="3" r:id="rId9"/>
  </sheets>
  <externalReferences>
    <externalReference r:id="rId10"/>
  </externalReferences>
  <definedNames>
    <definedName name="_xlnm._FilterDatabase" localSheetId="1" hidden="1">'cuarto trimestre'!$A$2:$L$2</definedName>
    <definedName name="_xlnm._FilterDatabase" localSheetId="2" hidden="1">'PRIMER TRIMESTRE 2019'!$A$2:$L$20</definedName>
    <definedName name="_xlnm._FilterDatabase" localSheetId="5" hidden="1">'PRIMER TRIMESTRE 2020'!$A$2:$L$18</definedName>
    <definedName name="_xlnm._FilterDatabase" localSheetId="3" hidden="1">'SEGUNDO TRIMESTRE 2019'!$A$2:$L$19</definedName>
    <definedName name="_xlnm._FilterDatabase" localSheetId="6" hidden="1">'SEGUNDO TRIMESTRE 2020'!$A$2:$L$18</definedName>
    <definedName name="_xlnm._FilterDatabase" localSheetId="4" hidden="1">'TERCER TRIMESTRE 2019'!$A$2:$L$18</definedName>
    <definedName name="_xlnm._FilterDatabase" localSheetId="7" hidden="1">'TERCER TRIMESTRE 2020'!$A$2:$L$18</definedName>
    <definedName name="_xlnm.Print_Area" localSheetId="1">'cuarto trimestre'!$A$1:$L$25</definedName>
    <definedName name="_xlnm.Print_Area" localSheetId="2">'PRIMER TRIMESTRE 2019'!$A$1:$L$26</definedName>
    <definedName name="_xlnm.Print_Area" localSheetId="5">'PRIMER TRIMESTRE 2020'!$A$1:$L$24</definedName>
    <definedName name="_xlnm.Print_Area" localSheetId="3">'SEGUNDO TRIMESTRE 2019'!$A$1:$L$25</definedName>
    <definedName name="_xlnm.Print_Area" localSheetId="6">'SEGUNDO TRIMESTRE 2020'!$A$1:$L$24</definedName>
    <definedName name="_xlnm.Print_Area" localSheetId="4">'TERCER TRIMESTRE 2019'!$A$1:$L$24</definedName>
    <definedName name="_xlnm.Print_Area" localSheetId="7">'TERCER TRIMESTRE 2020'!$A$1:$L$24</definedName>
  </definedNames>
  <calcPr calcId="152511"/>
</workbook>
</file>

<file path=xl/calcChain.xml><?xml version="1.0" encoding="utf-8"?>
<calcChain xmlns="http://schemas.openxmlformats.org/spreadsheetml/2006/main">
  <c r="I15" i="9" l="1"/>
  <c r="I14" i="9"/>
  <c r="G14" i="9"/>
  <c r="G15" i="9"/>
  <c r="I13" i="9"/>
  <c r="G10" i="9"/>
  <c r="I10" i="9" s="1"/>
  <c r="G11" i="9"/>
  <c r="I11" i="9" s="1"/>
  <c r="G12" i="9"/>
  <c r="I12" i="9" s="1"/>
  <c r="G13" i="9"/>
  <c r="G9" i="9"/>
  <c r="I9" i="9" s="1"/>
  <c r="G8" i="9" l="1"/>
  <c r="G5" i="9" l="1"/>
  <c r="I5" i="9" s="1"/>
  <c r="G4" i="9"/>
  <c r="I4" i="9" s="1"/>
  <c r="G3" i="9"/>
  <c r="I3" i="9" s="1"/>
  <c r="I8" i="9"/>
  <c r="I7" i="9"/>
  <c r="I6" i="9"/>
  <c r="L25" i="9" l="1"/>
  <c r="K25" i="9"/>
  <c r="J25" i="9"/>
  <c r="G25" i="9"/>
  <c r="I25" i="9" l="1"/>
  <c r="L26" i="9" s="1"/>
  <c r="G11" i="8"/>
  <c r="J25" i="8" l="1"/>
  <c r="K25" i="8"/>
  <c r="L25" i="8"/>
  <c r="G12" i="8"/>
  <c r="I12" i="8" s="1"/>
  <c r="G10" i="8"/>
  <c r="I10" i="8" s="1"/>
  <c r="G13" i="8"/>
  <c r="I13" i="8" s="1"/>
  <c r="G9" i="8"/>
  <c r="I9" i="8" s="1"/>
  <c r="G8" i="8"/>
  <c r="I11" i="8" l="1"/>
  <c r="I8" i="8"/>
  <c r="G5" i="8" l="1"/>
  <c r="I5" i="8" s="1"/>
  <c r="G7" i="8"/>
  <c r="I7" i="8" s="1"/>
  <c r="G6" i="8"/>
  <c r="I6" i="8" s="1"/>
  <c r="G4" i="8"/>
  <c r="I4" i="8" s="1"/>
  <c r="G3" i="8"/>
  <c r="I3" i="8" l="1"/>
  <c r="I25" i="8" s="1"/>
  <c r="G25" i="8"/>
  <c r="G15" i="7"/>
  <c r="G13" i="7"/>
  <c r="G12" i="7"/>
  <c r="L26" i="8" l="1"/>
  <c r="I15" i="7"/>
  <c r="G11" i="7"/>
  <c r="I11" i="7" s="1"/>
  <c r="G14" i="7"/>
  <c r="G10" i="7"/>
  <c r="I10" i="7" s="1"/>
  <c r="I14" i="7" l="1"/>
  <c r="I13" i="7"/>
  <c r="I12" i="7"/>
  <c r="G9" i="7"/>
  <c r="I9" i="7" s="1"/>
  <c r="G3" i="7" l="1"/>
  <c r="G8" i="7"/>
  <c r="I8" i="7" s="1"/>
  <c r="G7" i="7"/>
  <c r="I7" i="7" s="1"/>
  <c r="G6" i="7"/>
  <c r="I6" i="7" s="1"/>
  <c r="G5" i="7"/>
  <c r="I5" i="7" s="1"/>
  <c r="G4" i="7" l="1"/>
  <c r="I4" i="7" s="1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<sst xmlns="http://schemas.openxmlformats.org/spreadsheetml/2006/main" count="402" uniqueCount="148">
  <si>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</si>
  <si>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</si>
  <si>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</si>
  <si>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</si>
  <si>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</si>
  <si>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</si>
  <si>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</si>
  <si>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</si>
  <si>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</si>
  <si>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</si>
  <si>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</si>
  <si>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</si>
  <si>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</si>
  <si>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</si>
  <si>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</si>
  <si>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</si>
  <si>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</si>
  <si>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</si>
  <si>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</si>
  <si>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</si>
  <si>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</si>
  <si>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</si>
  <si>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</si>
  <si>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</si>
  <si>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</si>
  <si>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</si>
  <si>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</si>
  <si>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</si>
  <si>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</si>
  <si>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</si>
  <si>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</si>
  <si>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</si>
  <si>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</si>
  <si>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</si>
  <si>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</si>
  <si>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</si>
  <si>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</si>
  <si>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</si>
  <si>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</si>
  <si>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</si>
  <si>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</si>
  <si>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</si>
  <si>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</si>
  <si>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</si>
  <si>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</si>
  <si>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</si>
  <si>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</si>
  <si>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</si>
  <si>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</si>
  <si>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</si>
  <si>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</si>
  <si>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</si>
  <si>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</si>
  <si>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</si>
  <si>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</si>
  <si>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</si>
  <si>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</si>
  <si>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</si>
  <si>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</si>
  <si>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</si>
  <si>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</si>
  <si>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</si>
  <si>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</si>
  <si>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</si>
  <si>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</si>
  <si>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</si>
  <si>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</si>
  <si>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</si>
  <si>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</si>
  <si>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</si>
  <si>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</si>
  <si>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</si>
  <si>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</si>
  <si>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</si>
  <si>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</si>
  <si>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</si>
  <si>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</si>
  <si>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</si>
  <si>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</si>
  <si>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</si>
  <si>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</si>
  <si>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</si>
  <si>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</si>
  <si>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</si>
  <si>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</si>
  <si>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</si>
  <si>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</si>
  <si>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</si>
  <si>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</si>
  <si>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</si>
  <si>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</si>
  <si>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</si>
  <si>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</si>
  <si>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</si>
  <si>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</si>
  <si>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</si>
  <si>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recibo 8176100437</t>
  </si>
  <si>
    <t>Mapfre España, Cía. de Seguros y Reaseguros, S.A.        SEGURO DE RESPONSABILIDAD CIVIL</t>
  </si>
  <si>
    <t>3120000002555</t>
  </si>
  <si>
    <t>EDP Comercializadora, S.A.U</t>
  </si>
  <si>
    <t>A28141935</t>
  </si>
  <si>
    <t>A95000295</t>
  </si>
  <si>
    <t>Proveedor/acreedor</t>
  </si>
  <si>
    <t>512220010005</t>
  </si>
  <si>
    <t>31/01/2020</t>
  </si>
  <si>
    <t>12/02/2020</t>
  </si>
  <si>
    <t>RI 19011232</t>
  </si>
  <si>
    <t>RI 19011233</t>
  </si>
  <si>
    <t>31200000017165</t>
  </si>
  <si>
    <t>512220020058</t>
  </si>
  <si>
    <t>RI 19015440</t>
  </si>
  <si>
    <t>RI 19015439</t>
  </si>
  <si>
    <t>31200000029393</t>
  </si>
  <si>
    <t>512220030108</t>
  </si>
  <si>
    <t>RI 19017880</t>
  </si>
  <si>
    <t>RI 19017881</t>
  </si>
  <si>
    <t>31200000036959</t>
  </si>
  <si>
    <t>512220040246</t>
  </si>
  <si>
    <t>512220040245</t>
  </si>
  <si>
    <t>RI 19018906</t>
  </si>
  <si>
    <t>RI 19018905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</si>
  <si>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SEGUNDO</t>
    </r>
    <r>
      <rPr>
        <b/>
        <sz val="14"/>
        <color rgb="FF008000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>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</si>
  <si>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512220050276</t>
  </si>
  <si>
    <t>512220060327</t>
  </si>
  <si>
    <t>RI 19019766</t>
  </si>
  <si>
    <t>RI 19019767</t>
  </si>
  <si>
    <t>RI 19020824</t>
  </si>
  <si>
    <t>RI 19020823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</si>
  <si>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rgb="FF008000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>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</si>
  <si>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512220070375</t>
  </si>
  <si>
    <t>RI 19022115</t>
  </si>
  <si>
    <t>RI 19022114</t>
  </si>
  <si>
    <t>39/2020</t>
  </si>
  <si>
    <t>40/2020</t>
  </si>
  <si>
    <t>20f07385</t>
  </si>
  <si>
    <t>31/07/2020</t>
  </si>
  <si>
    <t>07/08/2020</t>
  </si>
  <si>
    <t>Quintial obras y servicios, S.L.</t>
  </si>
  <si>
    <t>Comercial Anievas,S.L.</t>
  </si>
  <si>
    <t>B39301239</t>
  </si>
  <si>
    <t>B39529151</t>
  </si>
  <si>
    <t>512220080424</t>
  </si>
  <si>
    <t>RI 19022853</t>
  </si>
  <si>
    <t>RI 19022854</t>
  </si>
  <si>
    <t>RL 19002628</t>
  </si>
  <si>
    <t>512220090475</t>
  </si>
  <si>
    <t>RI 19024098</t>
  </si>
  <si>
    <t>RI 19024097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</si>
</sst>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rgb="FF008000"/>
      <name val="Calibri"/>
      <family val="2"/>
    </font>
    <font>
      <sz val="8"/>
      <color rgb="FF00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14" fontId="6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</xf>
    <xf numFmtId="0" fontId="34" fillId="37" borderId="1" xfId="0" applyNumberFormat="1" applyFont="1" applyFill="1" applyBorder="1" applyAlignment="1" applyProtection="1">
      <alignment horizontal="left" vertical="top" wrapText="1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114300"/>
          <a:ext cx="202490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7</xdr:col>
      <xdr:colOff>543085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14" t="s">
        <v>63</v>
      </c>
      <c r="B1" s="115"/>
      <c r="C1" s="115"/>
      <c r="D1" s="115"/>
      <c r="E1" s="115"/>
      <c r="F1" s="115"/>
      <c r="G1" s="115"/>
      <c r="H1" s="115"/>
      <c r="I1" s="115"/>
      <c r="J1" s="116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7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7" t="s">
        <v>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7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17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7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ht="26.25" x14ac:dyDescent="0.25">
      <c r="A3" s="88" t="s">
        <v>96</v>
      </c>
      <c r="B3" s="17">
        <v>3430</v>
      </c>
      <c r="C3" s="111">
        <v>43831</v>
      </c>
      <c r="D3" s="111">
        <v>43831</v>
      </c>
      <c r="E3" s="110" t="s">
        <v>97</v>
      </c>
      <c r="F3" s="9" t="s">
        <v>100</v>
      </c>
      <c r="G3" s="92">
        <f>+L3</f>
        <v>11108.61</v>
      </c>
      <c r="H3" s="105">
        <v>0</v>
      </c>
      <c r="I3" s="92">
        <v>0</v>
      </c>
      <c r="J3" s="92"/>
      <c r="K3" s="92"/>
      <c r="L3" s="107">
        <v>11108.61</v>
      </c>
    </row>
    <row r="4" spans="1:12" s="67" customFormat="1" x14ac:dyDescent="0.25">
      <c r="A4" s="88" t="s">
        <v>98</v>
      </c>
      <c r="B4" s="17">
        <v>3535</v>
      </c>
      <c r="C4" s="111">
        <v>43840</v>
      </c>
      <c r="D4" s="111">
        <v>43840</v>
      </c>
      <c r="E4" s="9" t="s">
        <v>99</v>
      </c>
      <c r="F4" s="9" t="s">
        <v>101</v>
      </c>
      <c r="G4" s="92">
        <f>+L4/1.21</f>
        <v>5210.0082644628101</v>
      </c>
      <c r="H4" s="105">
        <v>0.21</v>
      </c>
      <c r="I4" s="92">
        <f>+G4*H4</f>
        <v>1094.1017355371901</v>
      </c>
      <c r="J4" s="92"/>
      <c r="K4" s="92"/>
      <c r="L4" s="107">
        <v>6304.11</v>
      </c>
    </row>
    <row r="5" spans="1:12" s="67" customFormat="1" x14ac:dyDescent="0.25">
      <c r="A5" s="88" t="s">
        <v>103</v>
      </c>
      <c r="B5" s="17">
        <v>3573</v>
      </c>
      <c r="C5" s="111">
        <v>43861</v>
      </c>
      <c r="D5" s="111">
        <v>43861</v>
      </c>
      <c r="E5" s="9" t="s">
        <v>10</v>
      </c>
      <c r="F5" s="9" t="s">
        <v>11</v>
      </c>
      <c r="G5" s="92">
        <f>+L5/1.21</f>
        <v>12094.280991735537</v>
      </c>
      <c r="H5" s="105">
        <v>0.21</v>
      </c>
      <c r="I5" s="92">
        <f>+G5*H5</f>
        <v>2539.7990082644628</v>
      </c>
      <c r="J5" s="92"/>
      <c r="K5" s="92"/>
      <c r="L5" s="107">
        <v>14634.08</v>
      </c>
    </row>
    <row r="6" spans="1:12" s="67" customFormat="1" x14ac:dyDescent="0.25">
      <c r="A6" s="88" t="s">
        <v>106</v>
      </c>
      <c r="B6" s="17">
        <v>3581</v>
      </c>
      <c r="C6" s="111" t="s">
        <v>104</v>
      </c>
      <c r="D6" s="112" t="s">
        <v>104</v>
      </c>
      <c r="E6" s="9" t="s">
        <v>13</v>
      </c>
      <c r="F6" s="9" t="s">
        <v>14</v>
      </c>
      <c r="G6" s="92">
        <f>+L6/1.1</f>
        <v>33196.172727272722</v>
      </c>
      <c r="H6" s="105">
        <v>0.1</v>
      </c>
      <c r="I6" s="92">
        <f>+G6*H6</f>
        <v>3319.6172727272724</v>
      </c>
      <c r="J6" s="92"/>
      <c r="K6" s="92"/>
      <c r="L6" s="107">
        <v>36515.79</v>
      </c>
    </row>
    <row r="7" spans="1:12" s="67" customFormat="1" x14ac:dyDescent="0.25">
      <c r="A7" s="88" t="s">
        <v>107</v>
      </c>
      <c r="B7" s="17">
        <v>3582</v>
      </c>
      <c r="C7" s="111" t="s">
        <v>104</v>
      </c>
      <c r="D7" s="112" t="s">
        <v>104</v>
      </c>
      <c r="E7" s="9" t="s">
        <v>13</v>
      </c>
      <c r="F7" s="9" t="s">
        <v>14</v>
      </c>
      <c r="G7" s="92">
        <f>+L7/1.1</f>
        <v>9168.9636363636364</v>
      </c>
      <c r="H7" s="105">
        <v>0.1</v>
      </c>
      <c r="I7" s="92">
        <f t="shared" ref="I7:I15" si="0">+G7*H7</f>
        <v>916.89636363636373</v>
      </c>
      <c r="J7" s="92"/>
      <c r="K7" s="92"/>
      <c r="L7" s="107">
        <v>10085.86</v>
      </c>
    </row>
    <row r="8" spans="1:12" s="67" customFormat="1" x14ac:dyDescent="0.25">
      <c r="A8" s="88" t="s">
        <v>108</v>
      </c>
      <c r="B8" s="17">
        <v>3694</v>
      </c>
      <c r="C8" s="111" t="s">
        <v>105</v>
      </c>
      <c r="D8" s="112" t="s">
        <v>105</v>
      </c>
      <c r="E8" s="9" t="s">
        <v>99</v>
      </c>
      <c r="F8" s="9" t="s">
        <v>101</v>
      </c>
      <c r="G8" s="92">
        <f>+L8/1.21</f>
        <v>2994.0330578512398</v>
      </c>
      <c r="H8" s="105">
        <v>0.21</v>
      </c>
      <c r="I8" s="92">
        <f t="shared" si="0"/>
        <v>628.74694214876035</v>
      </c>
      <c r="J8" s="92"/>
      <c r="K8" s="92"/>
      <c r="L8" s="107">
        <v>3622.78</v>
      </c>
    </row>
    <row r="9" spans="1:12" s="67" customFormat="1" x14ac:dyDescent="0.25">
      <c r="A9" s="88" t="s">
        <v>109</v>
      </c>
      <c r="B9" s="17">
        <v>3715</v>
      </c>
      <c r="C9" s="111">
        <v>43890</v>
      </c>
      <c r="D9" s="111">
        <v>43890</v>
      </c>
      <c r="E9" s="9" t="s">
        <v>10</v>
      </c>
      <c r="F9" s="9" t="s">
        <v>11</v>
      </c>
      <c r="G9" s="92">
        <f>+L9/1.21</f>
        <v>11307.099173553719</v>
      </c>
      <c r="H9" s="105">
        <v>0.21</v>
      </c>
      <c r="I9" s="92">
        <f t="shared" si="0"/>
        <v>2374.4908264462811</v>
      </c>
      <c r="J9" s="92"/>
      <c r="K9" s="92"/>
      <c r="L9" s="107">
        <v>13681.59</v>
      </c>
    </row>
    <row r="10" spans="1:12" s="67" customFormat="1" x14ac:dyDescent="0.25">
      <c r="A10" s="88" t="s">
        <v>110</v>
      </c>
      <c r="B10" s="17">
        <v>3724</v>
      </c>
      <c r="C10" s="111">
        <v>43890</v>
      </c>
      <c r="D10" s="111">
        <v>43890</v>
      </c>
      <c r="E10" s="9" t="s">
        <v>13</v>
      </c>
      <c r="F10" s="9" t="s">
        <v>14</v>
      </c>
      <c r="G10" s="92">
        <f>+L10/1.1</f>
        <v>8542.5090909090904</v>
      </c>
      <c r="H10" s="105">
        <v>0.1</v>
      </c>
      <c r="I10" s="92">
        <f t="shared" si="0"/>
        <v>854.25090909090909</v>
      </c>
      <c r="J10" s="92"/>
      <c r="K10" s="92"/>
      <c r="L10" s="107">
        <v>9396.76</v>
      </c>
    </row>
    <row r="11" spans="1:12" s="67" customFormat="1" x14ac:dyDescent="0.25">
      <c r="A11" s="88" t="s">
        <v>111</v>
      </c>
      <c r="B11" s="17">
        <v>3726</v>
      </c>
      <c r="C11" s="111">
        <v>43890</v>
      </c>
      <c r="D11" s="111">
        <v>43890</v>
      </c>
      <c r="E11" s="9" t="s">
        <v>13</v>
      </c>
      <c r="F11" s="9" t="s">
        <v>14</v>
      </c>
      <c r="G11" s="92">
        <f t="shared" ref="G11:G15" si="1">+L11/1.1</f>
        <v>31388</v>
      </c>
      <c r="H11" s="105">
        <v>0.1</v>
      </c>
      <c r="I11" s="92">
        <f t="shared" si="0"/>
        <v>3138.8</v>
      </c>
      <c r="J11" s="92"/>
      <c r="K11" s="92"/>
      <c r="L11" s="107">
        <v>34526.800000000003</v>
      </c>
    </row>
    <row r="12" spans="1:12" s="67" customFormat="1" x14ac:dyDescent="0.25">
      <c r="A12" s="88" t="s">
        <v>112</v>
      </c>
      <c r="B12" s="17"/>
      <c r="C12" s="111">
        <v>43907</v>
      </c>
      <c r="D12" s="111">
        <v>43907</v>
      </c>
      <c r="E12" s="9" t="s">
        <v>99</v>
      </c>
      <c r="F12" s="9" t="s">
        <v>101</v>
      </c>
      <c r="G12" s="92">
        <f>+L12/1.21</f>
        <v>2730.2727272727275</v>
      </c>
      <c r="H12" s="105">
        <v>0.21</v>
      </c>
      <c r="I12" s="92">
        <f t="shared" si="0"/>
        <v>573.35727272727274</v>
      </c>
      <c r="J12" s="92"/>
      <c r="K12" s="92"/>
      <c r="L12" s="107">
        <v>3303.63</v>
      </c>
    </row>
    <row r="13" spans="1:12" s="67" customFormat="1" x14ac:dyDescent="0.25">
      <c r="A13" s="88" t="s">
        <v>113</v>
      </c>
      <c r="B13" s="17">
        <v>3838</v>
      </c>
      <c r="C13" s="111">
        <v>43921</v>
      </c>
      <c r="D13" s="111">
        <v>43921</v>
      </c>
      <c r="E13" s="9" t="s">
        <v>10</v>
      </c>
      <c r="F13" s="9" t="s">
        <v>11</v>
      </c>
      <c r="G13" s="92">
        <f>+L13/1.21</f>
        <v>12074.842975206611</v>
      </c>
      <c r="H13" s="105">
        <v>0.21</v>
      </c>
      <c r="I13" s="92">
        <f t="shared" si="0"/>
        <v>2535.7170247933882</v>
      </c>
      <c r="J13" s="92"/>
      <c r="K13" s="92"/>
      <c r="L13" s="107">
        <v>14610.56</v>
      </c>
    </row>
    <row r="14" spans="1:12" s="67" customFormat="1" x14ac:dyDescent="0.25">
      <c r="A14" s="88" t="s">
        <v>114</v>
      </c>
      <c r="B14" s="17">
        <v>3848</v>
      </c>
      <c r="C14" s="111">
        <v>43921</v>
      </c>
      <c r="D14" s="111">
        <v>43921</v>
      </c>
      <c r="E14" s="9" t="s">
        <v>13</v>
      </c>
      <c r="F14" s="9" t="s">
        <v>14</v>
      </c>
      <c r="G14" s="92">
        <f t="shared" si="1"/>
        <v>33836.86363636364</v>
      </c>
      <c r="H14" s="105">
        <v>0.1</v>
      </c>
      <c r="I14" s="92">
        <f t="shared" si="0"/>
        <v>3383.6863636363641</v>
      </c>
      <c r="J14" s="92"/>
      <c r="K14" s="92"/>
      <c r="L14" s="107">
        <v>37220.550000000003</v>
      </c>
    </row>
    <row r="15" spans="1:12" s="67" customFormat="1" x14ac:dyDescent="0.25">
      <c r="A15" s="88" t="s">
        <v>115</v>
      </c>
      <c r="B15" s="17">
        <v>3850</v>
      </c>
      <c r="C15" s="111">
        <v>43921</v>
      </c>
      <c r="D15" s="111">
        <v>43921</v>
      </c>
      <c r="E15" s="9" t="s">
        <v>13</v>
      </c>
      <c r="F15" s="9" t="s">
        <v>14</v>
      </c>
      <c r="G15" s="92">
        <f t="shared" si="1"/>
        <v>8616.5545454545445</v>
      </c>
      <c r="H15" s="105">
        <v>0.1</v>
      </c>
      <c r="I15" s="92">
        <f t="shared" si="0"/>
        <v>861.65545454545452</v>
      </c>
      <c r="J15" s="92"/>
      <c r="K15" s="92"/>
      <c r="L15" s="107">
        <v>9478.2099999999991</v>
      </c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2" zoomScale="70" zoomScaleNormal="70" workbookViewId="0">
      <selection activeCell="I13" sqref="I13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25.8554687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5.42578125" style="97" bestFit="1" customWidth="1"/>
  </cols>
  <sheetData>
    <row r="1" spans="1:13" ht="86.25" customHeight="1" thickTop="1" x14ac:dyDescent="0.25">
      <c r="A1" s="117" t="s">
        <v>121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3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3" s="67" customFormat="1" x14ac:dyDescent="0.25">
      <c r="A3" s="88" t="s">
        <v>116</v>
      </c>
      <c r="B3" s="17">
        <v>71441</v>
      </c>
      <c r="C3" s="111">
        <v>43929</v>
      </c>
      <c r="D3" s="111">
        <v>43929</v>
      </c>
      <c r="E3" s="9" t="s">
        <v>99</v>
      </c>
      <c r="F3" s="9" t="s">
        <v>101</v>
      </c>
      <c r="G3" s="92">
        <f>+L3/1.21</f>
        <v>2547.5123966942147</v>
      </c>
      <c r="H3" s="105">
        <v>0.21</v>
      </c>
      <c r="I3" s="92">
        <f t="shared" ref="I3:I13" si="0">+G3*H3</f>
        <v>534.97760330578501</v>
      </c>
      <c r="J3" s="92"/>
      <c r="K3" s="92"/>
      <c r="L3" s="107">
        <v>3082.49</v>
      </c>
    </row>
    <row r="4" spans="1:13" s="67" customFormat="1" x14ac:dyDescent="0.25">
      <c r="A4" s="88" t="s">
        <v>117</v>
      </c>
      <c r="B4" s="17">
        <v>71436</v>
      </c>
      <c r="C4" s="111">
        <v>43951</v>
      </c>
      <c r="D4" s="111">
        <v>43951</v>
      </c>
      <c r="E4" s="9" t="s">
        <v>10</v>
      </c>
      <c r="F4" s="9" t="s">
        <v>11</v>
      </c>
      <c r="G4" s="92">
        <f>+L4/1.21</f>
        <v>3877.5537190082646</v>
      </c>
      <c r="H4" s="105">
        <v>0.21</v>
      </c>
      <c r="I4" s="92">
        <f t="shared" si="0"/>
        <v>814.28628099173557</v>
      </c>
      <c r="J4" s="92"/>
      <c r="K4" s="92"/>
      <c r="L4" s="107">
        <v>4691.84</v>
      </c>
    </row>
    <row r="5" spans="1:13" s="67" customFormat="1" x14ac:dyDescent="0.25">
      <c r="A5" s="88" t="s">
        <v>118</v>
      </c>
      <c r="B5" s="17">
        <v>71435</v>
      </c>
      <c r="C5" s="111">
        <v>43951</v>
      </c>
      <c r="D5" s="111">
        <v>43951</v>
      </c>
      <c r="E5" s="9" t="s">
        <v>10</v>
      </c>
      <c r="F5" s="9" t="s">
        <v>11</v>
      </c>
      <c r="G5" s="92">
        <f>+L5/1.21</f>
        <v>7813.4214876033056</v>
      </c>
      <c r="H5" s="105">
        <v>0.21</v>
      </c>
      <c r="I5" s="92">
        <f t="shared" si="0"/>
        <v>1640.8185123966941</v>
      </c>
      <c r="J5" s="92"/>
      <c r="K5" s="92"/>
      <c r="L5" s="107">
        <v>9454.24</v>
      </c>
    </row>
    <row r="6" spans="1:13" s="67" customFormat="1" x14ac:dyDescent="0.25">
      <c r="A6" s="88" t="s">
        <v>119</v>
      </c>
      <c r="B6" s="17">
        <v>71453</v>
      </c>
      <c r="C6" s="111">
        <v>43951</v>
      </c>
      <c r="D6" s="111">
        <v>43951</v>
      </c>
      <c r="E6" s="9" t="s">
        <v>13</v>
      </c>
      <c r="F6" s="9" t="s">
        <v>14</v>
      </c>
      <c r="G6" s="92">
        <f>+L6/1.1</f>
        <v>6594.8090909090906</v>
      </c>
      <c r="H6" s="105">
        <v>0.1</v>
      </c>
      <c r="I6" s="92">
        <f t="shared" si="0"/>
        <v>659.48090909090911</v>
      </c>
      <c r="J6" s="92"/>
      <c r="K6" s="92"/>
      <c r="L6" s="107">
        <v>7254.29</v>
      </c>
    </row>
    <row r="7" spans="1:13" s="67" customFormat="1" x14ac:dyDescent="0.25">
      <c r="A7" s="88" t="s">
        <v>120</v>
      </c>
      <c r="B7" s="17">
        <v>71451</v>
      </c>
      <c r="C7" s="111">
        <v>43951</v>
      </c>
      <c r="D7" s="111">
        <v>43951</v>
      </c>
      <c r="E7" s="9" t="s">
        <v>13</v>
      </c>
      <c r="F7" s="9" t="s">
        <v>14</v>
      </c>
      <c r="G7" s="92">
        <f>+L7/1.1</f>
        <v>36049.390909090907</v>
      </c>
      <c r="H7" s="105">
        <v>0.1</v>
      </c>
      <c r="I7" s="92">
        <f t="shared" si="0"/>
        <v>3604.9390909090907</v>
      </c>
      <c r="J7" s="92"/>
      <c r="K7" s="92"/>
      <c r="L7" s="107">
        <v>39654.33</v>
      </c>
    </row>
    <row r="8" spans="1:13" s="67" customFormat="1" x14ac:dyDescent="0.25">
      <c r="A8" s="88" t="s">
        <v>122</v>
      </c>
      <c r="B8" s="17">
        <v>71641</v>
      </c>
      <c r="C8" s="111">
        <v>43982</v>
      </c>
      <c r="D8" s="111">
        <v>43982</v>
      </c>
      <c r="E8" s="9" t="s">
        <v>10</v>
      </c>
      <c r="F8" s="9" t="s">
        <v>11</v>
      </c>
      <c r="G8" s="92">
        <f>+L8/1.21</f>
        <v>12133.157024793389</v>
      </c>
      <c r="H8" s="105">
        <v>0.21</v>
      </c>
      <c r="I8" s="92">
        <f t="shared" si="0"/>
        <v>2547.9629752066116</v>
      </c>
      <c r="J8" s="92"/>
      <c r="K8" s="92"/>
      <c r="L8" s="107">
        <v>14681.12</v>
      </c>
      <c r="M8" s="94"/>
    </row>
    <row r="9" spans="1:13" s="67" customFormat="1" x14ac:dyDescent="0.25">
      <c r="A9" s="88" t="s">
        <v>124</v>
      </c>
      <c r="B9" s="17">
        <v>71699</v>
      </c>
      <c r="C9" s="111">
        <v>43982</v>
      </c>
      <c r="D9" s="111">
        <v>43982</v>
      </c>
      <c r="E9" s="9" t="s">
        <v>13</v>
      </c>
      <c r="F9" s="9" t="s">
        <v>14</v>
      </c>
      <c r="G9" s="92">
        <f>+L9/(1+H9)</f>
        <v>37530.072727272724</v>
      </c>
      <c r="H9" s="105">
        <v>0.1</v>
      </c>
      <c r="I9" s="92">
        <f t="shared" si="0"/>
        <v>3753.0072727272727</v>
      </c>
      <c r="J9" s="92"/>
      <c r="K9" s="92"/>
      <c r="L9" s="107">
        <v>41283.08</v>
      </c>
      <c r="M9" s="94"/>
    </row>
    <row r="10" spans="1:13" s="67" customFormat="1" x14ac:dyDescent="0.25">
      <c r="A10" s="88" t="s">
        <v>125</v>
      </c>
      <c r="B10" s="17">
        <v>71700</v>
      </c>
      <c r="C10" s="111">
        <v>43982</v>
      </c>
      <c r="D10" s="111">
        <v>43982</v>
      </c>
      <c r="E10" s="9" t="s">
        <v>13</v>
      </c>
      <c r="F10" s="9" t="s">
        <v>14</v>
      </c>
      <c r="G10" s="92">
        <f>+L10/(1+H10)</f>
        <v>6406.8909090909083</v>
      </c>
      <c r="H10" s="105">
        <v>0.1</v>
      </c>
      <c r="I10" s="92">
        <f t="shared" si="0"/>
        <v>640.68909090909085</v>
      </c>
      <c r="J10" s="92"/>
      <c r="K10" s="92"/>
      <c r="L10" s="107">
        <v>7047.58</v>
      </c>
    </row>
    <row r="11" spans="1:13" s="67" customFormat="1" x14ac:dyDescent="0.25">
      <c r="A11" s="88" t="s">
        <v>123</v>
      </c>
      <c r="B11" s="17">
        <v>72473</v>
      </c>
      <c r="C11" s="111">
        <v>44012</v>
      </c>
      <c r="D11" s="111">
        <v>44012</v>
      </c>
      <c r="E11" s="9" t="s">
        <v>10</v>
      </c>
      <c r="F11" s="9" t="s">
        <v>11</v>
      </c>
      <c r="G11" s="92">
        <f>+L11/(1+H11)</f>
        <v>11690.96694214876</v>
      </c>
      <c r="H11" s="105">
        <v>0.21</v>
      </c>
      <c r="I11" s="92">
        <f t="shared" si="0"/>
        <v>2455.1030578512396</v>
      </c>
      <c r="J11" s="92"/>
      <c r="K11" s="92"/>
      <c r="L11" s="107">
        <v>14146.07</v>
      </c>
    </row>
    <row r="12" spans="1:13" s="67" customFormat="1" x14ac:dyDescent="0.25">
      <c r="A12" s="88" t="s">
        <v>127</v>
      </c>
      <c r="B12" s="17">
        <v>72492</v>
      </c>
      <c r="C12" s="111">
        <v>44012</v>
      </c>
      <c r="D12" s="111">
        <v>44012</v>
      </c>
      <c r="E12" s="9" t="s">
        <v>13</v>
      </c>
      <c r="F12" s="9" t="s">
        <v>14</v>
      </c>
      <c r="G12" s="92">
        <f>+L12/(1+H12)</f>
        <v>36015.209090909091</v>
      </c>
      <c r="H12" s="105">
        <v>0.1</v>
      </c>
      <c r="I12" s="92">
        <f t="shared" si="0"/>
        <v>3601.5209090909093</v>
      </c>
      <c r="J12" s="92"/>
      <c r="K12" s="92"/>
      <c r="L12" s="107">
        <v>39616.730000000003</v>
      </c>
    </row>
    <row r="13" spans="1:13" s="67" customFormat="1" x14ac:dyDescent="0.25">
      <c r="A13" s="88" t="s">
        <v>126</v>
      </c>
      <c r="B13" s="17">
        <v>72494</v>
      </c>
      <c r="C13" s="111">
        <v>44012</v>
      </c>
      <c r="D13" s="111">
        <v>44012</v>
      </c>
      <c r="E13" s="9" t="s">
        <v>13</v>
      </c>
      <c r="F13" s="9" t="s">
        <v>14</v>
      </c>
      <c r="G13" s="92">
        <f>+L13/(1+H13)</f>
        <v>5131.1999999999989</v>
      </c>
      <c r="H13" s="105">
        <v>0.1</v>
      </c>
      <c r="I13" s="92">
        <f t="shared" si="0"/>
        <v>513.11999999999989</v>
      </c>
      <c r="J13" s="92"/>
      <c r="K13" s="92"/>
      <c r="L13" s="107">
        <v>5644.32</v>
      </c>
    </row>
    <row r="14" spans="1:13" s="67" customFormat="1" x14ac:dyDescent="0.25">
      <c r="A14" s="88"/>
      <c r="B14" s="17"/>
      <c r="C14" s="111"/>
      <c r="D14" s="111"/>
      <c r="E14" s="9"/>
      <c r="F14" s="9"/>
      <c r="G14" s="92"/>
      <c r="H14" s="105"/>
      <c r="I14" s="92"/>
      <c r="J14" s="92"/>
      <c r="K14" s="92"/>
      <c r="L14" s="107"/>
    </row>
    <row r="15" spans="1:13" s="67" customFormat="1" x14ac:dyDescent="0.25">
      <c r="A15" s="88"/>
      <c r="B15" s="17"/>
      <c r="C15" s="111"/>
      <c r="D15" s="111"/>
      <c r="E15" s="9"/>
      <c r="F15" s="9"/>
      <c r="G15" s="92"/>
      <c r="H15" s="105"/>
      <c r="I15" s="92"/>
      <c r="J15" s="92"/>
      <c r="K15" s="92"/>
      <c r="L15" s="107"/>
    </row>
    <row r="16" spans="1:13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G25" s="97">
        <f>SUM(G3:G24)</f>
        <v>165790.18429752067</v>
      </c>
      <c r="H25" s="97"/>
      <c r="I25" s="97">
        <f t="shared" ref="I25" si="1">SUM(I3:I24)</f>
        <v>20765.905702479336</v>
      </c>
      <c r="J25" s="97">
        <f t="shared" ref="J25" si="2">SUM(J3:J24)</f>
        <v>0</v>
      </c>
      <c r="K25" s="97">
        <f t="shared" ref="K25" si="3">SUM(K3:K24)</f>
        <v>0</v>
      </c>
      <c r="L25" s="97">
        <f t="shared" ref="L25" si="4">SUM(L3:L24)</f>
        <v>186556.09000000003</v>
      </c>
    </row>
    <row r="26" spans="1:12" x14ac:dyDescent="0.25">
      <c r="L26" s="97">
        <f>+L25-I25-G25</f>
        <v>0</v>
      </c>
    </row>
  </sheetData>
  <autoFilter ref="A2:L18">
    <sortState ref="A3:L18">
      <sortCondition ref="C2:C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11 A8 A3:A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B1" zoomScale="85" zoomScaleNormal="85" workbookViewId="0">
      <selection activeCell="E17" sqref="E17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12" ht="86.25" customHeight="1" thickTop="1" x14ac:dyDescent="0.25">
      <c r="A1" s="117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129</v>
      </c>
      <c r="B3" s="17">
        <v>72703</v>
      </c>
      <c r="C3" s="111" t="s">
        <v>135</v>
      </c>
      <c r="D3" s="111" t="s">
        <v>135</v>
      </c>
      <c r="E3" s="113" t="s">
        <v>10</v>
      </c>
      <c r="F3" s="9" t="s">
        <v>11</v>
      </c>
      <c r="G3" s="92">
        <f>+L3/1.21</f>
        <v>12074.842975206611</v>
      </c>
      <c r="H3" s="105">
        <v>0.21</v>
      </c>
      <c r="I3" s="92">
        <f t="shared" ref="I3:I5" si="0">+G3*H3</f>
        <v>2535.7170247933882</v>
      </c>
      <c r="J3" s="92"/>
      <c r="K3" s="92"/>
      <c r="L3" s="107">
        <v>14610.56</v>
      </c>
    </row>
    <row r="4" spans="1:12" s="67" customFormat="1" x14ac:dyDescent="0.25">
      <c r="A4" s="88" t="s">
        <v>130</v>
      </c>
      <c r="B4" s="17">
        <v>72737</v>
      </c>
      <c r="C4" s="111" t="s">
        <v>135</v>
      </c>
      <c r="D4" s="111" t="s">
        <v>135</v>
      </c>
      <c r="E4" s="113" t="s">
        <v>13</v>
      </c>
      <c r="F4" s="9" t="s">
        <v>14</v>
      </c>
      <c r="G4" s="92">
        <f>+L4/1.1</f>
        <v>6190.4727272727268</v>
      </c>
      <c r="H4" s="105">
        <v>0.1</v>
      </c>
      <c r="I4" s="92">
        <f t="shared" si="0"/>
        <v>619.04727272727268</v>
      </c>
      <c r="J4" s="92"/>
      <c r="K4" s="92"/>
      <c r="L4" s="107">
        <v>6809.52</v>
      </c>
    </row>
    <row r="5" spans="1:12" s="67" customFormat="1" x14ac:dyDescent="0.25">
      <c r="A5" s="88" t="s">
        <v>131</v>
      </c>
      <c r="B5" s="17">
        <v>72765</v>
      </c>
      <c r="C5" s="111" t="s">
        <v>135</v>
      </c>
      <c r="D5" s="111" t="s">
        <v>135</v>
      </c>
      <c r="E5" s="113" t="s">
        <v>13</v>
      </c>
      <c r="F5" s="9" t="s">
        <v>14</v>
      </c>
      <c r="G5" s="92">
        <f>+L5/1.1</f>
        <v>36974.80909090909</v>
      </c>
      <c r="H5" s="105">
        <v>0.1</v>
      </c>
      <c r="I5" s="92">
        <f t="shared" si="0"/>
        <v>3697.4809090909093</v>
      </c>
      <c r="J5" s="92"/>
      <c r="K5" s="92"/>
      <c r="L5" s="107">
        <v>40672.29</v>
      </c>
    </row>
    <row r="6" spans="1:12" s="67" customFormat="1" x14ac:dyDescent="0.25">
      <c r="A6" s="88" t="s">
        <v>132</v>
      </c>
      <c r="B6" s="17">
        <v>72957</v>
      </c>
      <c r="C6" s="111" t="s">
        <v>136</v>
      </c>
      <c r="D6" s="111" t="s">
        <v>136</v>
      </c>
      <c r="E6" s="113" t="s">
        <v>137</v>
      </c>
      <c r="F6" s="9" t="s">
        <v>139</v>
      </c>
      <c r="G6" s="92">
        <v>9900</v>
      </c>
      <c r="H6" s="105">
        <v>0.1</v>
      </c>
      <c r="I6" s="92">
        <f>+G6*H6</f>
        <v>990</v>
      </c>
      <c r="J6" s="92"/>
      <c r="K6" s="92"/>
      <c r="L6" s="107">
        <v>10890</v>
      </c>
    </row>
    <row r="7" spans="1:12" s="67" customFormat="1" x14ac:dyDescent="0.25">
      <c r="A7" s="88" t="s">
        <v>133</v>
      </c>
      <c r="B7" s="17">
        <v>72958</v>
      </c>
      <c r="C7" s="111" t="s">
        <v>136</v>
      </c>
      <c r="D7" s="111" t="s">
        <v>136</v>
      </c>
      <c r="E7" s="113" t="s">
        <v>137</v>
      </c>
      <c r="F7" s="9" t="s">
        <v>139</v>
      </c>
      <c r="G7" s="92">
        <v>4850</v>
      </c>
      <c r="H7" s="105">
        <v>0.1</v>
      </c>
      <c r="I7" s="92">
        <f>+G7*H7</f>
        <v>485</v>
      </c>
      <c r="J7" s="92"/>
      <c r="K7" s="92"/>
      <c r="L7" s="107">
        <v>5335</v>
      </c>
    </row>
    <row r="8" spans="1:12" s="67" customFormat="1" x14ac:dyDescent="0.25">
      <c r="A8" s="88" t="s">
        <v>134</v>
      </c>
      <c r="B8" s="17">
        <v>72959</v>
      </c>
      <c r="C8" s="111" t="s">
        <v>135</v>
      </c>
      <c r="D8" s="111" t="s">
        <v>135</v>
      </c>
      <c r="E8" s="113" t="s">
        <v>138</v>
      </c>
      <c r="F8" s="9" t="s">
        <v>140</v>
      </c>
      <c r="G8" s="92">
        <f>+L8</f>
        <v>6186.04</v>
      </c>
      <c r="H8" s="105">
        <v>0</v>
      </c>
      <c r="I8" s="92">
        <f>+G8*H8</f>
        <v>0</v>
      </c>
      <c r="J8" s="92"/>
      <c r="K8" s="92"/>
      <c r="L8" s="107">
        <v>6186.04</v>
      </c>
    </row>
    <row r="9" spans="1:12" s="67" customFormat="1" x14ac:dyDescent="0.25">
      <c r="A9" s="88" t="s">
        <v>141</v>
      </c>
      <c r="B9" s="17">
        <v>73089</v>
      </c>
      <c r="C9" s="111">
        <v>44074</v>
      </c>
      <c r="D9" s="111">
        <v>44074</v>
      </c>
      <c r="E9" s="113" t="s">
        <v>10</v>
      </c>
      <c r="F9" s="9" t="s">
        <v>11</v>
      </c>
      <c r="G9" s="92">
        <f>+L9/(1+H9)</f>
        <v>12094.280991735537</v>
      </c>
      <c r="H9" s="105">
        <v>0.21</v>
      </c>
      <c r="I9" s="92">
        <f t="shared" ref="I9:I15" si="1">+G9*H9</f>
        <v>2539.7990082644628</v>
      </c>
      <c r="J9" s="92"/>
      <c r="K9" s="92"/>
      <c r="L9" s="107">
        <v>14634.08</v>
      </c>
    </row>
    <row r="10" spans="1:12" s="67" customFormat="1" x14ac:dyDescent="0.25">
      <c r="A10" s="88" t="s">
        <v>142</v>
      </c>
      <c r="B10" s="17">
        <v>73464</v>
      </c>
      <c r="C10" s="111">
        <v>44074</v>
      </c>
      <c r="D10" s="111">
        <v>44074</v>
      </c>
      <c r="E10" s="113" t="s">
        <v>13</v>
      </c>
      <c r="F10" s="9" t="s">
        <v>14</v>
      </c>
      <c r="G10" s="92">
        <f t="shared" ref="G10:G15" si="2">+L10/(1+H10)</f>
        <v>37396.25454545454</v>
      </c>
      <c r="H10" s="105">
        <v>0.1</v>
      </c>
      <c r="I10" s="92">
        <f t="shared" si="1"/>
        <v>3739.625454545454</v>
      </c>
      <c r="J10" s="92"/>
      <c r="K10" s="92"/>
      <c r="L10" s="107">
        <v>41135.879999999997</v>
      </c>
    </row>
    <row r="11" spans="1:12" s="67" customFormat="1" x14ac:dyDescent="0.25">
      <c r="A11" s="88" t="s">
        <v>143</v>
      </c>
      <c r="B11" s="17">
        <v>73465</v>
      </c>
      <c r="C11" s="111">
        <v>44074</v>
      </c>
      <c r="D11" s="111">
        <v>44074</v>
      </c>
      <c r="E11" s="113" t="s">
        <v>13</v>
      </c>
      <c r="F11" s="9" t="s">
        <v>14</v>
      </c>
      <c r="G11" s="92">
        <f t="shared" si="2"/>
        <v>7061.8090909090897</v>
      </c>
      <c r="H11" s="105">
        <v>0.1</v>
      </c>
      <c r="I11" s="92">
        <f t="shared" si="1"/>
        <v>706.18090909090904</v>
      </c>
      <c r="J11" s="92"/>
      <c r="K11" s="92"/>
      <c r="L11" s="107">
        <v>7767.99</v>
      </c>
    </row>
    <row r="12" spans="1:12" s="67" customFormat="1" x14ac:dyDescent="0.25">
      <c r="A12" s="88" t="s">
        <v>144</v>
      </c>
      <c r="B12" s="17">
        <v>73536</v>
      </c>
      <c r="C12" s="111">
        <v>44074</v>
      </c>
      <c r="D12" s="111">
        <v>44074</v>
      </c>
      <c r="E12" s="113" t="s">
        <v>13</v>
      </c>
      <c r="F12" s="9" t="s">
        <v>14</v>
      </c>
      <c r="G12" s="92">
        <f t="shared" si="2"/>
        <v>8992.4181818181805</v>
      </c>
      <c r="H12" s="105">
        <v>0.1</v>
      </c>
      <c r="I12" s="92">
        <f t="shared" si="1"/>
        <v>899.24181818181808</v>
      </c>
      <c r="J12" s="92"/>
      <c r="K12" s="92"/>
      <c r="L12" s="107">
        <v>9891.66</v>
      </c>
    </row>
    <row r="13" spans="1:12" s="67" customFormat="1" x14ac:dyDescent="0.25">
      <c r="A13" s="88" t="s">
        <v>145</v>
      </c>
      <c r="B13" s="17">
        <v>73629</v>
      </c>
      <c r="C13" s="111">
        <v>44104</v>
      </c>
      <c r="D13" s="111">
        <v>44104</v>
      </c>
      <c r="E13" s="113" t="s">
        <v>10</v>
      </c>
      <c r="F13" s="9" t="s">
        <v>11</v>
      </c>
      <c r="G13" s="92">
        <f t="shared" si="2"/>
        <v>11690.96694214876</v>
      </c>
      <c r="H13" s="105">
        <v>0.21</v>
      </c>
      <c r="I13" s="92">
        <f t="shared" si="1"/>
        <v>2455.1030578512396</v>
      </c>
      <c r="J13" s="92"/>
      <c r="K13" s="92"/>
      <c r="L13" s="107">
        <v>14146.07</v>
      </c>
    </row>
    <row r="14" spans="1:12" s="67" customFormat="1" x14ac:dyDescent="0.25">
      <c r="A14" s="88" t="s">
        <v>146</v>
      </c>
      <c r="B14" s="17">
        <v>73666</v>
      </c>
      <c r="C14" s="111">
        <v>44104</v>
      </c>
      <c r="D14" s="111">
        <v>44104</v>
      </c>
      <c r="E14" s="113" t="s">
        <v>13</v>
      </c>
      <c r="F14" s="9" t="s">
        <v>14</v>
      </c>
      <c r="G14" s="92">
        <f t="shared" si="2"/>
        <v>7619.9181818181814</v>
      </c>
      <c r="H14" s="105">
        <v>0.1</v>
      </c>
      <c r="I14" s="92">
        <f t="shared" si="1"/>
        <v>761.99181818181819</v>
      </c>
      <c r="J14" s="92"/>
      <c r="K14" s="92"/>
      <c r="L14" s="107">
        <v>8381.91</v>
      </c>
    </row>
    <row r="15" spans="1:12" s="67" customFormat="1" x14ac:dyDescent="0.25">
      <c r="A15" s="88" t="s">
        <v>147</v>
      </c>
      <c r="B15" s="17">
        <v>73667</v>
      </c>
      <c r="C15" s="111">
        <v>44104</v>
      </c>
      <c r="D15" s="111">
        <v>44104</v>
      </c>
      <c r="E15" s="113" t="s">
        <v>13</v>
      </c>
      <c r="F15" s="9" t="s">
        <v>14</v>
      </c>
      <c r="G15" s="92">
        <f t="shared" si="2"/>
        <v>36584.709090909091</v>
      </c>
      <c r="H15" s="105">
        <v>0.1</v>
      </c>
      <c r="I15" s="92">
        <f t="shared" si="1"/>
        <v>3658.4709090909091</v>
      </c>
      <c r="J15" s="92"/>
      <c r="K15" s="92"/>
      <c r="L15" s="107">
        <v>40243.18</v>
      </c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G25" s="97">
        <f>SUM(G3:G24)</f>
        <v>197616.52181818179</v>
      </c>
      <c r="H25" s="97"/>
      <c r="I25" s="97">
        <f t="shared" ref="I25:L25" si="3">SUM(I3:I24)</f>
        <v>23087.658181818177</v>
      </c>
      <c r="J25" s="97">
        <f t="shared" si="3"/>
        <v>0</v>
      </c>
      <c r="K25" s="97">
        <f t="shared" si="3"/>
        <v>0</v>
      </c>
      <c r="L25" s="97">
        <f t="shared" si="3"/>
        <v>220704.18</v>
      </c>
    </row>
    <row r="26" spans="1:12" x14ac:dyDescent="0.25">
      <c r="L26" s="97">
        <f>+L25-I25-G25</f>
        <v>0</v>
      </c>
    </row>
  </sheetData>
  <autoFilter ref="A2:L18">
    <sortState ref="A3:L18">
      <sortCondition ref="C2:C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tercer trimestre</vt:lpstr>
      <vt:lpstr>cuarto trimestre</vt:lpstr>
      <vt:lpstr>PRIMER TRIMESTRE 2019</vt:lpstr>
      <vt:lpstr>SEGUNDO TRIMESTRE 2019</vt:lpstr>
      <vt:lpstr>TERCER TRIMESTRE 2019</vt:lpstr>
      <vt:lpstr>PRIMER TRIMESTRE 2020</vt:lpstr>
      <vt:lpstr>SEGUNDO TRIMESTRE 2020</vt:lpstr>
      <vt:lpstr>TERCER TRIMESTRE 2020</vt:lpstr>
      <vt:lpstr>Hoja3</vt:lpstr>
      <vt:lpstr>'cuarto trimestre'!Área_de_impresión</vt:lpstr>
      <vt:lpstr>'PRIMER TRIMESTRE 2019'!Área_de_impresión</vt:lpstr>
      <vt:lpstr>'PRIMER TRIMESTRE 2020'!Área_de_impresión</vt:lpstr>
      <vt:lpstr>'SEGUNDO TRIMESTRE 2019'!Área_de_impresión</vt:lpstr>
      <vt:lpstr>'SEGUNDO TRIMESTRE 2020'!Área_de_impresión</vt:lpstr>
      <vt:lpstr>'TERCER TRIMESTRE 2019'!Área_de_impresión</vt:lpstr>
      <vt:lpstr>'TERCER TRIMESTRE 2020'!Área_de_impresión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Carmen Luis Rico</cp:lastModifiedBy>
  <cp:lastPrinted>2019-02-18T12:09:22Z</cp:lastPrinted>
  <dcterms:created xsi:type="dcterms:W3CDTF">2019-02-14T12:43:58Z</dcterms:created>
  <dcterms:modified xsi:type="dcterms:W3CDTF">2020-10-23T12:10:18Z</dcterms:modified>
</cp:coreProperties>
</file>