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Ejecución trimestral 2025\"/>
    </mc:Choice>
  </mc:AlternateContent>
  <xr:revisionPtr revIDLastSave="0" documentId="13_ncr:1_{16518210-391B-4DF6-B6B8-4093ED0F3B28}" xr6:coauthVersionLast="47" xr6:coauthVersionMax="47" xr10:uidLastSave="{00000000-0000-0000-0000-000000000000}"/>
  <bookViews>
    <workbookView xWindow="-120" yWindow="-120" windowWidth="29040" windowHeight="15720" xr2:uid="{97738072-24CE-43B4-B9A3-E6DBAA6B8364}"/>
  </bookViews>
  <sheets>
    <sheet name="3 T" sheetId="1" r:id="rId1"/>
    <sheet name="PMP" sheetId="2" r:id="rId2"/>
  </sheets>
  <externalReferences>
    <externalReference r:id="rId3"/>
  </externalReferences>
  <definedNames>
    <definedName name="_xlnm.Print_Area" localSheetId="0">'3 T'!$A$1:$D$77</definedName>
    <definedName name="_xlnm.Print_Area" localSheetId="1">PMP!$A$1:$D$6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1" i="1"/>
  <c r="D64" i="1"/>
  <c r="D65" i="1"/>
  <c r="D58" i="1"/>
  <c r="D54" i="1"/>
  <c r="D42" i="1"/>
  <c r="D38" i="1"/>
  <c r="D22" i="1"/>
  <c r="D13" i="1"/>
  <c r="D7" i="1"/>
  <c r="D41" i="1" s="1"/>
  <c r="D55" i="1" s="1"/>
  <c r="D57" i="1" s="1"/>
  <c r="D77" i="1" s="1"/>
  <c r="A3" i="1" l="1"/>
  <c r="D6" i="1" l="1"/>
</calcChain>
</file>

<file path=xl/sharedStrings.xml><?xml version="1.0" encoding="utf-8"?>
<sst xmlns="http://schemas.openxmlformats.org/spreadsheetml/2006/main" count="152" uniqueCount="117">
  <si>
    <t>(miles de euros)</t>
  </si>
  <si>
    <t>CUENTA DE RESULTADOS</t>
  </si>
  <si>
    <t xml:space="preserve"> 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</si>
  <si>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</si>
  <si>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</si>
  <si>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</si>
  <si>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</si>
  <si>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</si>
  <si>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</si>
  <si>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</si>
  <si>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</si>
  <si>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</si>
  <si>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</si>
  <si>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</si>
  <si>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</si>
  <si>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</si>
  <si>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</si>
  <si>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</si>
  <si>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</si>
  <si>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</si>
  <si>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</si>
  <si>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</si>
  <si>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</si>
  <si>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</si>
  <si>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</si>
  <si>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</si>
  <si>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73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</si>
  <si>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</si>
  <si>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</si>
  <si>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</si>
  <si>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75</t>
  </si>
  <si>
    <t>7. Otros ingresos de la actividad</t>
  </si>
  <si>
    <t>8. Gastos de personal</t>
  </si>
  <si>
    <t>(640), (641)</t>
  </si>
  <si>
    <t xml:space="preserve">             a) Sueldos, salarios y asimilados </t>
  </si>
  <si>
    <t>(642), (643), (649)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</si>
  <si>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</si>
  <si>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</si>
  <si>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</si>
  <si>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</si>
  <si>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</si>
  <si>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</si>
  <si>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>(631), (634), 636, 639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</si>
  <si>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</si>
  <si>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</si>
  <si>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</si>
  <si>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</si>
  <si>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</si>
  <si>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</si>
  <si>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</si>
  <si>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</si>
  <si>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</si>
  <si>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7951, 7952, 7955, 7956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</si>
  <si>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</si>
  <si>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</si>
  <si>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</si>
  <si>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</si>
  <si>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</si>
  <si>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</si>
  <si>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</si>
  <si>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</si>
  <si>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</si>
  <si>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</si>
  <si>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</si>
  <si>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>778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</si>
  <si>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</si>
  <si>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</si>
  <si>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</si>
  <si>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</si>
  <si>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</si>
  <si>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>761, 762, 767, 769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</si>
  <si>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</si>
  <si>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</si>
  <si>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</si>
  <si>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</si>
  <si>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</si>
  <si>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</si>
  <si>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</si>
  <si>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</si>
  <si>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(663), 763</t>
  </si>
  <si>
    <t>18. Variación de valor razonable en instrumentos financiero.</t>
  </si>
  <si>
    <t>(668), 768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</si>
  <si>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</si>
  <si>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</si>
  <si>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</si>
  <si>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</si>
  <si>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</si>
  <si>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</si>
  <si>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</si>
  <si>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</si>
  <si>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</si>
  <si>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</si>
  <si>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</si>
  <si>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</si>
  <si>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</si>
  <si>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</si>
  <si>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</si>
  <si>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</si>
  <si>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</si>
  <si>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</si>
  <si>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</si>
  <si>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</si>
  <si>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</si>
  <si>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</si>
  <si>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</si>
  <si>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</si>
  <si>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</si>
  <si>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</si>
  <si>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</si>
  <si>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</si>
  <si>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EJERCICIO (A.4+D+E+F+G+H)</t>
  </si>
  <si>
    <t>Ratio operaciones pagadas</t>
  </si>
  <si>
    <t>Ratio operaciones pendientes de pago</t>
  </si>
  <si>
    <t>PMP global</t>
  </si>
  <si>
    <t>Presupuesto 2025</t>
  </si>
  <si>
    <t>(Enero-Septiembre)</t>
  </si>
  <si>
    <t>PMP Proveedores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</si>
</sst>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#;###,###.00"/>
  </numFmts>
  <fonts count="7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6CEE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</patternFill>
    </fill>
    <fill>
      <patternFill patternType="solid">
        <fgColor rgb="FF99CCFF"/>
      </patternFill>
    </fill>
  </fills>
  <borders count="8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1" fillId="3" borderId="4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4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8" borderId="5" xfId="0" applyNumberFormat="1" applyFont="1" applyFill="1" applyBorder="1" applyAlignment="1" applyProtection="1">
      <alignment wrapText="1"/>
      <protection hidden="1"/>
    </xf>
    <xf numFmtId="164" fontId="1" fillId="0" borderId="5" xfId="0" applyNumberFormat="1" applyFont="1" applyBorder="1" applyAlignment="1" applyProtection="1">
      <alignment horizontal="right" vertical="center" wrapText="1"/>
      <protection hidden="1"/>
    </xf>
    <xf numFmtId="49" fontId="1" fillId="9" borderId="5" xfId="0" applyNumberFormat="1" applyFont="1" applyFill="1" applyBorder="1" applyAlignment="1" applyProtection="1">
      <alignment wrapText="1"/>
      <protection hidden="1"/>
    </xf>
    <xf numFmtId="164" fontId="1" fillId="9" borderId="5" xfId="0" applyNumberFormat="1" applyFont="1" applyFill="1" applyBorder="1" applyAlignment="1" applyProtection="1">
      <alignment horizontal="right" wrapText="1"/>
      <protection hidden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&#243;n%20contable%20normalizada%20(ICN)/CUADROS%20ORDEN%20HAP_2105_2012/CIMCA%202023/MARZO%202023/2023%203%20Modelos%20FCS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DATOS"/>
      <sheetName val="CALCULOS RCF"/>
      <sheetName val="FACTURAS"/>
      <sheetName val="CONTROL FACTURAS"/>
      <sheetName val="CONTROL MODELOS"/>
      <sheetName val="A.74 &lt;= A.73b"/>
      <sheetName val="G1"/>
      <sheetName val="G.1"/>
      <sheetName val="G2"/>
      <sheetName val="G.2"/>
      <sheetName val="G3"/>
      <sheetName val="G3b.MRR"/>
      <sheetName val="G.3"/>
      <sheetName val="G3b..MRR"/>
      <sheetName val="G4"/>
      <sheetName val="G.4"/>
      <sheetName val="G4a"/>
      <sheetName val="G.4a"/>
      <sheetName val="G4b"/>
      <sheetName val="G.4b"/>
      <sheetName val="G5"/>
      <sheetName val="G.5"/>
      <sheetName val="G6"/>
      <sheetName val="G.6"/>
      <sheetName val="G7"/>
      <sheetName val="G.7"/>
      <sheetName val="G8"/>
      <sheetName val="G.8"/>
      <sheetName val="G9"/>
      <sheetName val="G.9"/>
      <sheetName val="G9b"/>
      <sheetName val="G.9b"/>
      <sheetName val="G10"/>
      <sheetName val="G.10"/>
      <sheetName val="G11"/>
      <sheetName val="G.11"/>
      <sheetName val="G50"/>
      <sheetName val="G.50"/>
      <sheetName val="G70a"/>
      <sheetName val="G80"/>
      <sheetName val="G.80"/>
      <sheetName val="A71e"/>
      <sheetName val="G.70a"/>
      <sheetName val="G85"/>
      <sheetName val="G.85"/>
      <sheetName val="A71.e"/>
      <sheetName val="A72a"/>
      <sheetName val="A72.a"/>
      <sheetName val="A73b"/>
      <sheetName val="A73.b"/>
      <sheetName val="A74"/>
      <sheetName val="A.74"/>
      <sheetName val="A75"/>
      <sheetName val="A.75"/>
      <sheetName val="A76"/>
      <sheetName val="A.76"/>
    </sheetNames>
    <sheetDataSet>
      <sheetData sheetId="0"/>
      <sheetData sheetId="1"/>
      <sheetData sheetId="2"/>
      <sheetData sheetId="3"/>
      <sheetData sheetId="4">
        <row r="5">
          <cell r="D5" t="str">
            <v>Fundación Cántabra para la Salud y el Bienestar Social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8B01-F32A-4934-8A9B-5443A4BABE87}">
  <sheetPr>
    <pageSetUpPr fitToPage="1"/>
  </sheetPr>
  <dimension ref="A1:G77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  <col min="6" max="7" width="11.42578125" style="14"/>
  </cols>
  <sheetData>
    <row r="1" spans="1:4" ht="39.950000000000003" customHeight="1" thickBot="1" x14ac:dyDescent="0.3">
      <c r="A1" s="19"/>
      <c r="B1" s="20"/>
      <c r="C1" s="20"/>
      <c r="D1" s="21"/>
    </row>
    <row r="2" spans="1:4" ht="20.100000000000001" customHeight="1" thickBot="1" x14ac:dyDescent="0.3">
      <c r="A2" s="15" t="s">
        <v>115</v>
      </c>
      <c r="B2" s="16"/>
      <c r="C2" s="16"/>
      <c r="D2" s="17"/>
    </row>
    <row r="3" spans="1:4" ht="20.100000000000001" customHeight="1" thickBot="1" x14ac:dyDescent="0.3">
      <c r="A3" s="15" t="str">
        <f>IF('[1]CONTROL MODELOS'!D5=0,"",'[1]CONTROL MODELOS'!D5)</f>
        <v>Fundación Cántabra para la Salud y el Bienestar Social</v>
      </c>
      <c r="B3" s="16"/>
      <c r="C3" s="16"/>
      <c r="D3" s="17"/>
    </row>
    <row r="4" spans="1:4" ht="20.100000000000001" customHeight="1" thickBot="1" x14ac:dyDescent="0.3">
      <c r="A4" s="18" t="s">
        <v>0</v>
      </c>
      <c r="B4" s="18"/>
      <c r="C4" s="18"/>
      <c r="D4" s="18"/>
    </row>
    <row r="5" spans="1:4" ht="26.25" thickBot="1" x14ac:dyDescent="0.3">
      <c r="A5" s="1"/>
      <c r="B5" s="1" t="s">
        <v>1</v>
      </c>
      <c r="C5" s="1">
        <v>2025</v>
      </c>
      <c r="D5" s="1" t="s">
        <v>114</v>
      </c>
    </row>
    <row r="6" spans="1:4" ht="15.75" thickBot="1" x14ac:dyDescent="0.3">
      <c r="A6" s="2" t="s">
        <v>2</v>
      </c>
      <c r="B6" s="2" t="s">
        <v>3</v>
      </c>
      <c r="C6" s="3">
        <v>3.41</v>
      </c>
      <c r="D6" s="3">
        <f>ROUND(D57,2)</f>
        <v>-4.16</v>
      </c>
    </row>
    <row r="7" spans="1:4" ht="15.75" thickBot="1" x14ac:dyDescent="0.3">
      <c r="A7" s="4" t="s">
        <v>2</v>
      </c>
      <c r="B7" s="4" t="s">
        <v>4</v>
      </c>
      <c r="C7" s="5">
        <v>2820.38</v>
      </c>
      <c r="D7" s="5">
        <f>+SUM(D8:D10)</f>
        <v>4097.1704600000003</v>
      </c>
    </row>
    <row r="8" spans="1:4" ht="15.75" thickBot="1" x14ac:dyDescent="0.3">
      <c r="A8" s="4" t="s">
        <v>5</v>
      </c>
      <c r="B8" s="4" t="s">
        <v>6</v>
      </c>
      <c r="C8" s="6">
        <v>19.850000000000001</v>
      </c>
      <c r="D8" s="6">
        <v>30</v>
      </c>
    </row>
    <row r="9" spans="1:4" ht="15.75" thickBot="1" x14ac:dyDescent="0.3">
      <c r="A9" s="4" t="s">
        <v>7</v>
      </c>
      <c r="B9" s="4" t="s">
        <v>8</v>
      </c>
      <c r="C9" s="6">
        <v>1563.16</v>
      </c>
      <c r="D9" s="6">
        <v>2383.8000000000002</v>
      </c>
    </row>
    <row r="10" spans="1:4" ht="23.25" thickBot="1" x14ac:dyDescent="0.3">
      <c r="A10" s="4" t="s">
        <v>9</v>
      </c>
      <c r="B10" s="4" t="s">
        <v>10</v>
      </c>
      <c r="C10" s="6">
        <v>1237.3699999999999</v>
      </c>
      <c r="D10" s="6">
        <v>1683.3704599999999</v>
      </c>
    </row>
    <row r="11" spans="1:4" ht="15.75" thickBot="1" x14ac:dyDescent="0.3">
      <c r="A11" s="4" t="s">
        <v>11</v>
      </c>
      <c r="B11" s="4" t="s">
        <v>12</v>
      </c>
      <c r="C11" s="6"/>
      <c r="D11" s="6"/>
    </row>
    <row r="12" spans="1:4" ht="15.75" thickBot="1" x14ac:dyDescent="0.3">
      <c r="A12" s="4" t="s">
        <v>13</v>
      </c>
      <c r="B12" s="4" t="s">
        <v>14</v>
      </c>
      <c r="C12" s="6">
        <v>183.19</v>
      </c>
      <c r="D12" s="6">
        <v>255</v>
      </c>
    </row>
    <row r="13" spans="1:4" ht="15.75" thickBot="1" x14ac:dyDescent="0.3">
      <c r="A13" s="4" t="s">
        <v>2</v>
      </c>
      <c r="B13" s="4" t="s">
        <v>15</v>
      </c>
      <c r="C13" s="5">
        <v>-1.48</v>
      </c>
      <c r="D13" s="5">
        <f>+SUM(D14:D17)</f>
        <v>-7</v>
      </c>
    </row>
    <row r="14" spans="1:4" ht="15.75" thickBot="1" x14ac:dyDescent="0.3">
      <c r="A14" s="4" t="s">
        <v>16</v>
      </c>
      <c r="B14" s="4" t="s">
        <v>17</v>
      </c>
      <c r="C14" s="6">
        <v>-1.48</v>
      </c>
      <c r="D14" s="6">
        <v>-7</v>
      </c>
    </row>
    <row r="15" spans="1:4" ht="15.75" thickBot="1" x14ac:dyDescent="0.3">
      <c r="A15" s="4" t="s">
        <v>18</v>
      </c>
      <c r="B15" s="4" t="s">
        <v>19</v>
      </c>
      <c r="C15" s="6"/>
      <c r="D15" s="6"/>
    </row>
    <row r="16" spans="1:4" ht="15.75" thickBot="1" x14ac:dyDescent="0.3">
      <c r="A16" s="4" t="s">
        <v>20</v>
      </c>
      <c r="B16" s="4" t="s">
        <v>21</v>
      </c>
      <c r="C16" s="6"/>
      <c r="D16" s="6"/>
    </row>
    <row r="17" spans="1:4" ht="15.75" thickBot="1" x14ac:dyDescent="0.3">
      <c r="A17" s="4" t="s">
        <v>22</v>
      </c>
      <c r="B17" s="4" t="s">
        <v>23</v>
      </c>
      <c r="C17" s="6">
        <v>0</v>
      </c>
      <c r="D17" s="6"/>
    </row>
    <row r="18" spans="1:4" ht="15.75" thickBot="1" x14ac:dyDescent="0.3">
      <c r="A18" s="4" t="s">
        <v>24</v>
      </c>
      <c r="B18" s="4" t="s">
        <v>25</v>
      </c>
      <c r="C18" s="6"/>
      <c r="D18" s="6"/>
    </row>
    <row r="19" spans="1:4" ht="15.75" thickBot="1" x14ac:dyDescent="0.3">
      <c r="A19" s="4" t="s">
        <v>26</v>
      </c>
      <c r="B19" s="4" t="s">
        <v>27</v>
      </c>
      <c r="C19" s="6"/>
      <c r="D19" s="6"/>
    </row>
    <row r="20" spans="1:4" ht="68.25" thickBot="1" x14ac:dyDescent="0.3">
      <c r="A20" s="4" t="s">
        <v>28</v>
      </c>
      <c r="B20" s="4" t="s">
        <v>29</v>
      </c>
      <c r="C20" s="6">
        <v>-252.88</v>
      </c>
      <c r="D20" s="6">
        <v>-405.77</v>
      </c>
    </row>
    <row r="21" spans="1:4" ht="15.75" thickBot="1" x14ac:dyDescent="0.3">
      <c r="A21" s="4" t="s">
        <v>30</v>
      </c>
      <c r="B21" s="4" t="s">
        <v>31</v>
      </c>
      <c r="C21" s="6">
        <v>0.54</v>
      </c>
      <c r="D21" s="6">
        <v>22.2</v>
      </c>
    </row>
    <row r="22" spans="1:4" ht="15.75" thickBot="1" x14ac:dyDescent="0.3">
      <c r="A22" s="4" t="s">
        <v>2</v>
      </c>
      <c r="B22" s="4" t="s">
        <v>32</v>
      </c>
      <c r="C22" s="5">
        <v>-2278.7799999999997</v>
      </c>
      <c r="D22" s="5">
        <f>+SUM(D23:D24)</f>
        <v>-3407.8669200000004</v>
      </c>
    </row>
    <row r="23" spans="1:4" ht="15.75" thickBot="1" x14ac:dyDescent="0.3">
      <c r="A23" s="4" t="s">
        <v>33</v>
      </c>
      <c r="B23" s="4" t="s">
        <v>34</v>
      </c>
      <c r="C23" s="6">
        <v>-1850.51</v>
      </c>
      <c r="D23" s="5">
        <v>-2622.34</v>
      </c>
    </row>
    <row r="24" spans="1:4" ht="15.75" thickBot="1" x14ac:dyDescent="0.3">
      <c r="A24" s="4" t="s">
        <v>35</v>
      </c>
      <c r="B24" s="4" t="s">
        <v>36</v>
      </c>
      <c r="C24" s="6">
        <v>-428.27</v>
      </c>
      <c r="D24" s="6">
        <v>-785.52692000000002</v>
      </c>
    </row>
    <row r="25" spans="1:4" ht="15.75" thickBot="1" x14ac:dyDescent="0.3">
      <c r="A25" s="4" t="s">
        <v>37</v>
      </c>
      <c r="B25" s="4" t="s">
        <v>38</v>
      </c>
      <c r="C25" s="6"/>
      <c r="D25" s="6"/>
    </row>
    <row r="26" spans="1:4" ht="15.75" thickBot="1" x14ac:dyDescent="0.3">
      <c r="A26" s="4" t="s">
        <v>2</v>
      </c>
      <c r="B26" s="4" t="s">
        <v>39</v>
      </c>
      <c r="C26" s="5">
        <v>-467.41</v>
      </c>
      <c r="D26" s="5">
        <v>-569.89</v>
      </c>
    </row>
    <row r="27" spans="1:4" ht="15.75" thickBot="1" x14ac:dyDescent="0.3">
      <c r="A27" s="4" t="s">
        <v>40</v>
      </c>
      <c r="B27" s="4" t="s">
        <v>41</v>
      </c>
      <c r="C27" s="6">
        <v>-451.1</v>
      </c>
      <c r="D27" s="6">
        <v>-554.79</v>
      </c>
    </row>
    <row r="28" spans="1:4" ht="15.75" thickBot="1" x14ac:dyDescent="0.3">
      <c r="A28" s="4" t="s">
        <v>42</v>
      </c>
      <c r="B28" s="4" t="s">
        <v>43</v>
      </c>
      <c r="C28" s="6">
        <v>-16.309999999999999</v>
      </c>
      <c r="D28" s="6">
        <v>-15.1</v>
      </c>
    </row>
    <row r="29" spans="1:4" ht="15.75" thickBot="1" x14ac:dyDescent="0.3">
      <c r="A29" s="4" t="s">
        <v>44</v>
      </c>
      <c r="B29" s="4" t="s">
        <v>45</v>
      </c>
      <c r="C29" s="6"/>
      <c r="D29" s="6"/>
    </row>
    <row r="30" spans="1:4" ht="15.75" thickBot="1" x14ac:dyDescent="0.3">
      <c r="A30" s="4" t="s">
        <v>46</v>
      </c>
      <c r="B30" s="4" t="s">
        <v>47</v>
      </c>
      <c r="C30" s="6"/>
      <c r="D30" s="6"/>
    </row>
    <row r="31" spans="1:4" ht="15.75" thickBot="1" x14ac:dyDescent="0.3">
      <c r="A31" s="4" t="s">
        <v>48</v>
      </c>
      <c r="B31" s="4" t="s">
        <v>49</v>
      </c>
      <c r="C31" s="6">
        <v>-115.23</v>
      </c>
      <c r="D31" s="6">
        <v>-154</v>
      </c>
    </row>
    <row r="32" spans="1:4" ht="15.75" thickBot="1" x14ac:dyDescent="0.3">
      <c r="A32" s="4" t="s">
        <v>50</v>
      </c>
      <c r="B32" s="4" t="s">
        <v>51</v>
      </c>
      <c r="C32" s="6">
        <v>110.67</v>
      </c>
      <c r="D32" s="6">
        <v>154</v>
      </c>
    </row>
    <row r="33" spans="1:4" ht="15.75" thickBot="1" x14ac:dyDescent="0.3">
      <c r="A33" s="4" t="s">
        <v>52</v>
      </c>
      <c r="B33" s="4" t="s">
        <v>53</v>
      </c>
      <c r="C33" s="6">
        <v>0</v>
      </c>
      <c r="D33" s="6"/>
    </row>
    <row r="34" spans="1:4" ht="15.75" thickBot="1" x14ac:dyDescent="0.3">
      <c r="A34" s="4" t="s">
        <v>2</v>
      </c>
      <c r="B34" s="4" t="s">
        <v>54</v>
      </c>
      <c r="C34" s="5">
        <v>-1.38</v>
      </c>
      <c r="D34" s="5"/>
    </row>
    <row r="35" spans="1:4" ht="23.25" thickBot="1" x14ac:dyDescent="0.3">
      <c r="A35" s="4" t="s">
        <v>55</v>
      </c>
      <c r="B35" s="4" t="s">
        <v>56</v>
      </c>
      <c r="C35" s="6"/>
      <c r="D35" s="6"/>
    </row>
    <row r="36" spans="1:4" ht="23.25" thickBot="1" x14ac:dyDescent="0.3">
      <c r="A36" s="4" t="s">
        <v>57</v>
      </c>
      <c r="B36" s="4" t="s">
        <v>58</v>
      </c>
      <c r="C36" s="6">
        <v>-1.38</v>
      </c>
      <c r="D36" s="6"/>
    </row>
    <row r="37" spans="1:4" ht="15.75" thickBot="1" x14ac:dyDescent="0.3">
      <c r="A37" s="4" t="s">
        <v>59</v>
      </c>
      <c r="B37" s="4" t="s">
        <v>60</v>
      </c>
      <c r="C37" s="6"/>
      <c r="D37" s="6"/>
    </row>
    <row r="38" spans="1:4" ht="15.75" thickBot="1" x14ac:dyDescent="0.3">
      <c r="A38" s="4" t="s">
        <v>2</v>
      </c>
      <c r="B38" s="4" t="s">
        <v>61</v>
      </c>
      <c r="C38" s="5">
        <v>2.7</v>
      </c>
      <c r="D38" s="5">
        <f>SUM(D39:D40)</f>
        <v>1</v>
      </c>
    </row>
    <row r="39" spans="1:4" ht="15.75" thickBot="1" x14ac:dyDescent="0.3">
      <c r="A39" s="4" t="s">
        <v>62</v>
      </c>
      <c r="B39" s="4" t="s">
        <v>63</v>
      </c>
      <c r="C39" s="6">
        <v>-1.3</v>
      </c>
      <c r="D39" s="6">
        <v>-0.5</v>
      </c>
    </row>
    <row r="40" spans="1:4" ht="15.75" thickBot="1" x14ac:dyDescent="0.3">
      <c r="A40" s="4" t="s">
        <v>64</v>
      </c>
      <c r="B40" s="4" t="s">
        <v>65</v>
      </c>
      <c r="C40" s="6">
        <v>4</v>
      </c>
      <c r="D40" s="6">
        <v>1.5</v>
      </c>
    </row>
    <row r="41" spans="1:4" ht="23.25" thickBot="1" x14ac:dyDescent="0.3">
      <c r="A41" s="7" t="s">
        <v>2</v>
      </c>
      <c r="B41" s="7" t="s">
        <v>66</v>
      </c>
      <c r="C41" s="8">
        <v>0.32</v>
      </c>
      <c r="D41" s="8">
        <f>+D7+D12+D13+D18+D19+D20+D21+D22+D26+D31+D32+D38</f>
        <v>-15.156460000000266</v>
      </c>
    </row>
    <row r="42" spans="1:4" ht="15.75" thickBot="1" x14ac:dyDescent="0.3">
      <c r="A42" s="4" t="s">
        <v>2</v>
      </c>
      <c r="B42" s="4" t="s">
        <v>67</v>
      </c>
      <c r="C42" s="5">
        <v>3.13</v>
      </c>
      <c r="D42" s="5">
        <f>SUM(D43:D44)</f>
        <v>11</v>
      </c>
    </row>
    <row r="43" spans="1:4" ht="15.75" thickBot="1" x14ac:dyDescent="0.3">
      <c r="A43" s="4" t="s">
        <v>68</v>
      </c>
      <c r="B43" s="4" t="s">
        <v>69</v>
      </c>
      <c r="C43" s="6"/>
      <c r="D43" s="6"/>
    </row>
    <row r="44" spans="1:4" ht="15.75" thickBot="1" x14ac:dyDescent="0.3">
      <c r="A44" s="4" t="s">
        <v>70</v>
      </c>
      <c r="B44" s="4" t="s">
        <v>71</v>
      </c>
      <c r="C44" s="6">
        <v>3.13</v>
      </c>
      <c r="D44" s="6">
        <v>11</v>
      </c>
    </row>
    <row r="45" spans="1:4" ht="15.75" thickBot="1" x14ac:dyDescent="0.3">
      <c r="A45" s="4" t="s">
        <v>2</v>
      </c>
      <c r="B45" s="4" t="s">
        <v>72</v>
      </c>
      <c r="C45" s="5">
        <v>-0.04</v>
      </c>
      <c r="D45" s="5">
        <v>0</v>
      </c>
    </row>
    <row r="46" spans="1:4" ht="45.75" thickBot="1" x14ac:dyDescent="0.3">
      <c r="A46" s="4" t="s">
        <v>73</v>
      </c>
      <c r="B46" s="4" t="s">
        <v>74</v>
      </c>
      <c r="C46" s="6"/>
      <c r="D46" s="6"/>
    </row>
    <row r="47" spans="1:4" ht="45.75" thickBot="1" x14ac:dyDescent="0.3">
      <c r="A47" s="4" t="s">
        <v>75</v>
      </c>
      <c r="B47" s="4" t="s">
        <v>76</v>
      </c>
      <c r="C47" s="6">
        <v>-0.04</v>
      </c>
      <c r="D47" s="6"/>
    </row>
    <row r="48" spans="1:4" ht="15.75" thickBot="1" x14ac:dyDescent="0.3">
      <c r="A48" s="4" t="s">
        <v>77</v>
      </c>
      <c r="B48" s="4" t="s">
        <v>78</v>
      </c>
      <c r="C48" s="6"/>
      <c r="D48" s="6"/>
    </row>
    <row r="49" spans="1:4" ht="15.75" thickBot="1" x14ac:dyDescent="0.3">
      <c r="A49" s="4" t="s">
        <v>79</v>
      </c>
      <c r="B49" s="4" t="s">
        <v>80</v>
      </c>
      <c r="C49" s="6"/>
      <c r="D49" s="6"/>
    </row>
    <row r="50" spans="1:4" ht="15.75" thickBot="1" x14ac:dyDescent="0.3">
      <c r="A50" s="4" t="s">
        <v>81</v>
      </c>
      <c r="B50" s="4" t="s">
        <v>82</v>
      </c>
      <c r="C50" s="6"/>
      <c r="D50" s="6"/>
    </row>
    <row r="51" spans="1:4" ht="45.75" thickBot="1" x14ac:dyDescent="0.3">
      <c r="A51" s="4" t="s">
        <v>83</v>
      </c>
      <c r="B51" s="4" t="s">
        <v>84</v>
      </c>
      <c r="C51" s="6"/>
      <c r="D51" s="6"/>
    </row>
    <row r="52" spans="1:4" ht="15.75" thickBot="1" x14ac:dyDescent="0.3">
      <c r="A52" s="4" t="s">
        <v>85</v>
      </c>
      <c r="B52" s="4" t="s">
        <v>86</v>
      </c>
      <c r="C52" s="6"/>
      <c r="D52" s="6"/>
    </row>
    <row r="53" spans="1:4" ht="15.75" thickBot="1" x14ac:dyDescent="0.3">
      <c r="A53" s="4" t="s">
        <v>87</v>
      </c>
      <c r="B53" s="4" t="s">
        <v>88</v>
      </c>
      <c r="C53" s="6">
        <v>0</v>
      </c>
      <c r="D53" s="6"/>
    </row>
    <row r="54" spans="1:4" ht="15.75" thickBot="1" x14ac:dyDescent="0.3">
      <c r="A54" s="7" t="s">
        <v>2</v>
      </c>
      <c r="B54" s="7" t="s">
        <v>89</v>
      </c>
      <c r="C54" s="8">
        <v>3.09</v>
      </c>
      <c r="D54" s="8">
        <f>+D42+D45</f>
        <v>11</v>
      </c>
    </row>
    <row r="55" spans="1:4" ht="15.75" thickBot="1" x14ac:dyDescent="0.3">
      <c r="A55" s="7" t="s">
        <v>2</v>
      </c>
      <c r="B55" s="7" t="s">
        <v>90</v>
      </c>
      <c r="C55" s="8">
        <v>3.41</v>
      </c>
      <c r="D55" s="8">
        <f>+D41+D54</f>
        <v>-4.1564600000002656</v>
      </c>
    </row>
    <row r="56" spans="1:4" ht="15.75" thickBot="1" x14ac:dyDescent="0.3">
      <c r="A56" s="4" t="s">
        <v>91</v>
      </c>
      <c r="B56" s="4" t="s">
        <v>92</v>
      </c>
      <c r="C56" s="6">
        <v>0</v>
      </c>
      <c r="D56" s="6">
        <v>0</v>
      </c>
    </row>
    <row r="57" spans="1:4" ht="23.25" thickBot="1" x14ac:dyDescent="0.3">
      <c r="A57" s="7" t="s">
        <v>2</v>
      </c>
      <c r="B57" s="7" t="s">
        <v>93</v>
      </c>
      <c r="C57" s="8">
        <v>3.41</v>
      </c>
      <c r="D57" s="8">
        <f>+D55+D56</f>
        <v>-4.1564600000002656</v>
      </c>
    </row>
    <row r="58" spans="1:4" ht="15.75" thickBot="1" x14ac:dyDescent="0.3">
      <c r="A58" s="2" t="s">
        <v>2</v>
      </c>
      <c r="B58" s="2" t="s">
        <v>94</v>
      </c>
      <c r="C58" s="3">
        <v>1990.37</v>
      </c>
      <c r="D58" s="3">
        <f>SUM(D59:D63)</f>
        <v>2024.37</v>
      </c>
    </row>
    <row r="59" spans="1:4" ht="15.75" thickBot="1" x14ac:dyDescent="0.3">
      <c r="A59" s="4" t="s">
        <v>2</v>
      </c>
      <c r="B59" s="4" t="s">
        <v>95</v>
      </c>
      <c r="C59" s="6">
        <v>1987.68</v>
      </c>
      <c r="D59" s="6">
        <v>2024.37</v>
      </c>
    </row>
    <row r="60" spans="1:4" ht="15.75" thickBot="1" x14ac:dyDescent="0.3">
      <c r="A60" s="4" t="s">
        <v>2</v>
      </c>
      <c r="B60" s="4" t="s">
        <v>96</v>
      </c>
      <c r="C60" s="6">
        <v>2.69</v>
      </c>
      <c r="D60" s="6"/>
    </row>
    <row r="61" spans="1:4" ht="15.75" thickBot="1" x14ac:dyDescent="0.3">
      <c r="A61" s="4" t="s">
        <v>97</v>
      </c>
      <c r="B61" s="4" t="s">
        <v>98</v>
      </c>
      <c r="C61" s="6"/>
      <c r="D61" s="6"/>
    </row>
    <row r="62" spans="1:4" ht="15.75" thickBot="1" x14ac:dyDescent="0.3">
      <c r="A62" s="4" t="s">
        <v>2</v>
      </c>
      <c r="B62" s="4" t="s">
        <v>99</v>
      </c>
      <c r="C62" s="6"/>
      <c r="D62" s="6"/>
    </row>
    <row r="63" spans="1:4" ht="15.75" thickBot="1" x14ac:dyDescent="0.3">
      <c r="A63" s="4" t="s">
        <v>2</v>
      </c>
      <c r="B63" s="4" t="s">
        <v>100</v>
      </c>
      <c r="C63" s="6"/>
      <c r="D63" s="6"/>
    </row>
    <row r="64" spans="1:4" ht="23.25" thickBot="1" x14ac:dyDescent="0.3">
      <c r="A64" s="7" t="s">
        <v>2</v>
      </c>
      <c r="B64" s="7" t="s">
        <v>101</v>
      </c>
      <c r="C64" s="8">
        <v>1990.37</v>
      </c>
      <c r="D64" s="8">
        <f>+D58</f>
        <v>2024.37</v>
      </c>
    </row>
    <row r="65" spans="1:4" ht="15.75" thickBot="1" x14ac:dyDescent="0.3">
      <c r="A65" s="2" t="s">
        <v>2</v>
      </c>
      <c r="B65" s="2" t="s">
        <v>102</v>
      </c>
      <c r="C65" s="3">
        <v>-1348.04</v>
      </c>
      <c r="D65" s="3">
        <f>SUM(D66:D70)</f>
        <v>-1837.37</v>
      </c>
    </row>
    <row r="66" spans="1:4" ht="15.75" thickBot="1" x14ac:dyDescent="0.3">
      <c r="A66" s="4" t="s">
        <v>2</v>
      </c>
      <c r="B66" s="4" t="s">
        <v>95</v>
      </c>
      <c r="C66" s="6">
        <v>-1339.71</v>
      </c>
      <c r="D66" s="6">
        <v>-1837.37</v>
      </c>
    </row>
    <row r="67" spans="1:4" ht="15.75" thickBot="1" x14ac:dyDescent="0.3">
      <c r="A67" s="4" t="s">
        <v>2</v>
      </c>
      <c r="B67" s="4" t="s">
        <v>96</v>
      </c>
      <c r="C67" s="6">
        <v>-8.33</v>
      </c>
      <c r="D67" s="6"/>
    </row>
    <row r="68" spans="1:4" ht="15.75" thickBot="1" x14ac:dyDescent="0.3">
      <c r="A68" s="4" t="s">
        <v>97</v>
      </c>
      <c r="B68" s="4" t="s">
        <v>98</v>
      </c>
      <c r="C68" s="6"/>
      <c r="D68" s="6"/>
    </row>
    <row r="69" spans="1:4" ht="15.75" thickBot="1" x14ac:dyDescent="0.3">
      <c r="A69" s="4" t="s">
        <v>2</v>
      </c>
      <c r="B69" s="4" t="s">
        <v>103</v>
      </c>
      <c r="C69" s="6"/>
      <c r="D69" s="6"/>
    </row>
    <row r="70" spans="1:4" ht="15.75" thickBot="1" x14ac:dyDescent="0.3">
      <c r="A70" s="4" t="s">
        <v>2</v>
      </c>
      <c r="B70" s="4" t="s">
        <v>100</v>
      </c>
      <c r="C70" s="6"/>
      <c r="D70" s="6"/>
    </row>
    <row r="71" spans="1:4" ht="23.25" thickBot="1" x14ac:dyDescent="0.3">
      <c r="A71" s="7" t="s">
        <v>2</v>
      </c>
      <c r="B71" s="7" t="s">
        <v>104</v>
      </c>
      <c r="C71" s="8">
        <v>-1348.04</v>
      </c>
      <c r="D71" s="8">
        <f>+D65</f>
        <v>-1837.37</v>
      </c>
    </row>
    <row r="72" spans="1:4" ht="26.25" thickBot="1" x14ac:dyDescent="0.3">
      <c r="A72" s="2" t="s">
        <v>2</v>
      </c>
      <c r="B72" s="2" t="s">
        <v>105</v>
      </c>
      <c r="C72" s="3">
        <v>642.33000000000004</v>
      </c>
      <c r="D72" s="3">
        <f>+D58+D65</f>
        <v>187</v>
      </c>
    </row>
    <row r="73" spans="1:4" ht="15.75" thickBot="1" x14ac:dyDescent="0.3">
      <c r="A73" s="2" t="s">
        <v>2</v>
      </c>
      <c r="B73" s="2" t="s">
        <v>106</v>
      </c>
      <c r="C73" s="9"/>
      <c r="D73" s="9"/>
    </row>
    <row r="74" spans="1:4" ht="15.75" thickBot="1" x14ac:dyDescent="0.3">
      <c r="A74" s="2" t="s">
        <v>2</v>
      </c>
      <c r="B74" s="2" t="s">
        <v>107</v>
      </c>
      <c r="C74" s="9"/>
      <c r="D74" s="9"/>
    </row>
    <row r="75" spans="1:4" ht="15.75" thickBot="1" x14ac:dyDescent="0.3">
      <c r="A75" s="2" t="s">
        <v>2</v>
      </c>
      <c r="B75" s="2" t="s">
        <v>108</v>
      </c>
      <c r="C75" s="9"/>
      <c r="D75" s="9"/>
    </row>
    <row r="76" spans="1:4" ht="15.75" thickBot="1" x14ac:dyDescent="0.3">
      <c r="A76" s="2" t="s">
        <v>2</v>
      </c>
      <c r="B76" s="2" t="s">
        <v>109</v>
      </c>
      <c r="C76" s="9"/>
      <c r="D76" s="9"/>
    </row>
    <row r="77" spans="1:4" ht="26.25" thickBot="1" x14ac:dyDescent="0.3">
      <c r="A77" s="2" t="s">
        <v>2</v>
      </c>
      <c r="B77" s="2" t="s">
        <v>110</v>
      </c>
      <c r="C77" s="3">
        <v>645.74</v>
      </c>
      <c r="D77" s="3">
        <f>+D57+D72+D73+D74+D75+D76</f>
        <v>182.84353999999973</v>
      </c>
    </row>
  </sheetData>
  <mergeCells count="4">
    <mergeCell ref="A2:D2"/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8AC2-148B-498A-8271-AFD30ACC624C}">
  <dimension ref="B1:C5"/>
  <sheetViews>
    <sheetView workbookViewId="0">
      <selection activeCell="D26" sqref="D26"/>
    </sheetView>
  </sheetViews>
  <sheetFormatPr baseColWidth="10" defaultRowHeight="15" x14ac:dyDescent="0.25"/>
  <cols>
    <col min="2" max="2" width="37.140625" customWidth="1"/>
  </cols>
  <sheetData>
    <row r="1" spans="2:3" ht="15.75" thickBot="1" x14ac:dyDescent="0.3">
      <c r="B1" s="22" t="s">
        <v>116</v>
      </c>
      <c r="C1" s="23"/>
    </row>
    <row r="2" spans="2:3" ht="15.75" thickBot="1" x14ac:dyDescent="0.3"/>
    <row r="3" spans="2:3" ht="15.75" thickBot="1" x14ac:dyDescent="0.3">
      <c r="B3" s="10" t="s">
        <v>111</v>
      </c>
      <c r="C3" s="11">
        <v>22.21</v>
      </c>
    </row>
    <row r="4" spans="2:3" ht="24.75" thickBot="1" x14ac:dyDescent="0.3">
      <c r="B4" s="10" t="s">
        <v>112</v>
      </c>
      <c r="C4" s="11">
        <v>2.25</v>
      </c>
    </row>
    <row r="5" spans="2:3" ht="15.75" thickBot="1" x14ac:dyDescent="0.3">
      <c r="B5" s="12" t="s">
        <v>113</v>
      </c>
      <c r="C5" s="13">
        <v>15.97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 T</vt:lpstr>
      <vt:lpstr>PMP</vt:lpstr>
      <vt:lpstr>'3 T'!Área_de_impresión</vt:lpstr>
      <vt:lpstr>PMP!Área_de_impresión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Tarrero Martinez</dc:creator>
  <cp:lastModifiedBy>Irene Tarrero Martinez</cp:lastModifiedBy>
  <cp:lastPrinted>2025-07-08T11:20:50Z</cp:lastPrinted>
  <dcterms:created xsi:type="dcterms:W3CDTF">2023-04-12T11:07:59Z</dcterms:created>
  <dcterms:modified xsi:type="dcterms:W3CDTF">2025-10-07T08:37:27Z</dcterms:modified>
</cp:coreProperties>
</file>